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 tabRatio="971" firstSheet="7" activeTab="11"/>
  </bookViews>
  <sheets>
    <sheet name="目录" sheetId="34" r:id="rId1"/>
    <sheet name="2022年一般公共预算收入表" sheetId="2" r:id="rId2"/>
    <sheet name="2022年一般公共预算支出表" sheetId="3" r:id="rId3"/>
    <sheet name="2022年一般公共预算本级支出表" sheetId="4" r:id="rId4"/>
    <sheet name="2022年一般公共预算本级基本支出表" sheetId="5" r:id="rId5"/>
    <sheet name="2022年一般公共预算转移性收支表" sheetId="6" r:id="rId6"/>
    <sheet name="2022年一般公共预算税收返还和转移支付表" sheetId="7" r:id="rId7"/>
    <sheet name="2022年对下转移支付分地区、分项目表" sheetId="37" r:id="rId8"/>
    <sheet name="2022年政府一般债务限额和余额情况表" sheetId="35" r:id="rId9"/>
    <sheet name="2022年政府性基金预算收支表" sheetId="9" r:id="rId10"/>
    <sheet name="2022年政府性基金收入表" sheetId="10" r:id="rId11"/>
    <sheet name="2022年政府性基金支出表" sheetId="11" r:id="rId12"/>
    <sheet name="2022年本级政府性基金支出表" sheetId="29" r:id="rId13"/>
    <sheet name="2022年政府性基金转移支付表" sheetId="12" r:id="rId14"/>
    <sheet name="2022年政府性基金对下转移支付表" sheetId="13" r:id="rId15"/>
    <sheet name="2022年政府专项债务限额和余额情况表" sheetId="36" r:id="rId16"/>
    <sheet name="2022年国有资本经营预算收支表" sheetId="14" r:id="rId17"/>
    <sheet name="2022年国有资本经营预算收入表" sheetId="15" r:id="rId18"/>
    <sheet name="2022年国有资本经营预算支出表" sheetId="16" r:id="rId19"/>
    <sheet name="2022年本级国有资本经营预算支出表" sheetId="30" r:id="rId20"/>
    <sheet name="2022年国有资本经营预算对下转移支付表" sheetId="31" r:id="rId21"/>
    <sheet name="2022年社会保险基金收支表" sheetId="17" r:id="rId22"/>
    <sheet name="2022年社会保险基金收入表" sheetId="18" r:id="rId23"/>
    <sheet name="2022年社会保险基金支出表" sheetId="19" r:id="rId24"/>
    <sheet name="2022年部门政府采购预算完成情况表" sheetId="32" r:id="rId25"/>
    <sheet name="2022年财政重点项目预算绩效评价情况表" sheetId="33" r:id="rId26"/>
    <sheet name="2022年三公经费决算公开情况表" sheetId="28" r:id="rId27"/>
  </sheets>
  <definedNames>
    <definedName name="_xlnm._FilterDatabase" localSheetId="3" hidden="1">'2022年一般公共预算本级支出表'!$A$4:$E$287</definedName>
    <definedName name="_xlnm._FilterDatabase" localSheetId="6" hidden="1">'2022年一般公共预算税收返还和转移支付表'!$A$5:$D$73</definedName>
  </definedNames>
  <calcPr calcId="144525"/>
</workbook>
</file>

<file path=xl/sharedStrings.xml><?xml version="1.0" encoding="utf-8"?>
<sst xmlns="http://schemas.openxmlformats.org/spreadsheetml/2006/main" count="1448" uniqueCount="1083">
  <si>
    <t>序号</t>
  </si>
  <si>
    <t>目  录</t>
  </si>
  <si>
    <t>津市市2022年一般公共预算收入表</t>
  </si>
  <si>
    <t>津市市2022年一般公共预算支出表</t>
  </si>
  <si>
    <t>津市市2022年一般公共预算本级支出表</t>
  </si>
  <si>
    <t>津市市2022年一般公共预算本级基本支出表</t>
  </si>
  <si>
    <t>津市市2022年一般公共预算转移性收支表</t>
  </si>
  <si>
    <t>津市市2022年一般公共预算税收返还和转移支付表</t>
  </si>
  <si>
    <t>津市市2022年政府一般债务限额和余额情况表</t>
  </si>
  <si>
    <t>津市市2022年政府性基金预算收支表</t>
  </si>
  <si>
    <t>津市市2022年政府性基金收入表</t>
  </si>
  <si>
    <t>津市市2022年政府性基金支出表</t>
  </si>
  <si>
    <t>津市市2022年本级政府性基金支出表</t>
  </si>
  <si>
    <t>津市市2022年政府性基金转移支付表</t>
  </si>
  <si>
    <t>津市市2022年政府性基金对下转移支付表</t>
  </si>
  <si>
    <t>津市市2022年政府专项债务限额和余额情况表</t>
  </si>
  <si>
    <t>津市市2022年国有资本经营预算收支表</t>
  </si>
  <si>
    <t>津市市2022年国有资本经营预算收入表</t>
  </si>
  <si>
    <t>津市市2022年国有资本经营预算支出表</t>
  </si>
  <si>
    <t>津市市2022年本级国有资本经营预算支出表</t>
  </si>
  <si>
    <t>津市市2022年国有资本经营预算对下转移支付表</t>
  </si>
  <si>
    <t>津市市2022年社会保险基金收支表</t>
  </si>
  <si>
    <t>津市市2022年社会保险基金收入表</t>
  </si>
  <si>
    <t>津市市2022年社会保险基金支出表</t>
  </si>
  <si>
    <t>津市市2022年部门政府采购预算完成情况表</t>
  </si>
  <si>
    <t>津市市2022年财政重点项目预算绩效评价情况表</t>
  </si>
  <si>
    <t>津市市2022年“三公”经费决算公开情况表</t>
  </si>
  <si>
    <t>附表1</t>
  </si>
  <si>
    <t xml:space="preserve">编制单位：津市市财政局  </t>
  </si>
  <si>
    <t>金额单位：万元</t>
  </si>
  <si>
    <t>预算科目</t>
  </si>
  <si>
    <t>年初预算数</t>
  </si>
  <si>
    <t>预算数</t>
  </si>
  <si>
    <t>决算数</t>
  </si>
  <si>
    <t>完成预算%</t>
  </si>
  <si>
    <t>一、地方一般公共预算收入</t>
  </si>
  <si>
    <t>（一）税收收入</t>
  </si>
  <si>
    <t>1.增值税</t>
  </si>
  <si>
    <t>2.企业所得税</t>
  </si>
  <si>
    <t>3.个人所得税</t>
  </si>
  <si>
    <t>4.资源税</t>
  </si>
  <si>
    <t>5.城市维护建设税</t>
  </si>
  <si>
    <t>6.房产税</t>
  </si>
  <si>
    <t>7.印花税</t>
  </si>
  <si>
    <t>8.城镇土地使用税</t>
  </si>
  <si>
    <t>9.土地增值税</t>
  </si>
  <si>
    <t>10.车船税</t>
  </si>
  <si>
    <t>11.耕地占用税</t>
  </si>
  <si>
    <t>12.契税</t>
  </si>
  <si>
    <t>13.环境保护税</t>
  </si>
  <si>
    <t>（二）非税收入</t>
  </si>
  <si>
    <t>1.专项收入</t>
  </si>
  <si>
    <t>2.行政事业性收费收入</t>
  </si>
  <si>
    <t>3.罚没收入</t>
  </si>
  <si>
    <t>4.国有资源(资产)有偿使用收入</t>
  </si>
  <si>
    <t>5.其他收入</t>
  </si>
  <si>
    <t>三、上级补助收入</t>
  </si>
  <si>
    <t xml:space="preserve">  (一)税收返还</t>
  </si>
  <si>
    <t xml:space="preserve">  (二)一般性转移支付</t>
  </si>
  <si>
    <t xml:space="preserve">  (三)专项转移支付</t>
  </si>
  <si>
    <t>四、调入资金</t>
  </si>
  <si>
    <t>其中：存量调入</t>
  </si>
  <si>
    <t xml:space="preserve">     政府性基金调入</t>
  </si>
  <si>
    <t>五、新增一般债券收入</t>
  </si>
  <si>
    <t>六、再融资债券收入</t>
  </si>
  <si>
    <t>七、调入预算稳定调节基金</t>
  </si>
  <si>
    <t>八、上年结转</t>
  </si>
  <si>
    <t>一般公共预算收入合计</t>
  </si>
  <si>
    <t>附表2</t>
  </si>
  <si>
    <t>项目</t>
  </si>
  <si>
    <t>调整预算数</t>
  </si>
  <si>
    <t>决 算 数</t>
  </si>
  <si>
    <t>完成预算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</si>
  <si>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</si>
  <si>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</si>
  <si>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</si>
  <si>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</si>
  <si>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</si>
  <si>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</si>
  <si>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</si>
  <si>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</si>
  <si>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</si>
  <si>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</si>
  <si>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</si>
  <si>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</si>
  <si>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</si>
  <si>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</si>
  <si>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</si>
  <si>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</si>
  <si>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</si>
  <si>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</si>
  <si>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</si>
  <si>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</si>
  <si>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</si>
  <si>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</si>
  <si>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</si>
  <si>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</si>
  <si>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本级支出合计</t>
  </si>
  <si>
    <t>上解上级支出</t>
  </si>
  <si>
    <t xml:space="preserve">  体制上解支出</t>
  </si>
  <si>
    <t xml:space="preserve">  专项上解支出</t>
  </si>
  <si>
    <t>债务还本支出</t>
  </si>
  <si>
    <t xml:space="preserve">  地方政府一般债务还本支出</t>
  </si>
  <si>
    <t>补充预算周转金</t>
  </si>
  <si>
    <t>拨付国债转贷资金数</t>
  </si>
  <si>
    <t>国债转贷资金结余</t>
  </si>
  <si>
    <t>安排预算稳定调节基金</t>
  </si>
  <si>
    <t>援助其他地区支出</t>
  </si>
  <si>
    <t xml:space="preserve">  援助其他省(自治区、直辖市、计划单列市)支出</t>
  </si>
  <si>
    <t xml:space="preserve">  援助省内其他地市(区)支出</t>
  </si>
  <si>
    <t xml:space="preserve">  援助市内其他县市(区)支出</t>
  </si>
  <si>
    <t>计划单列市上解省支出</t>
  </si>
  <si>
    <t>省补助计划单列市支出</t>
  </si>
  <si>
    <t>待偿债置换一般债券结余</t>
  </si>
  <si>
    <t>年终结余</t>
  </si>
  <si>
    <t>支  出  总  计</t>
  </si>
  <si>
    <t>附表3</t>
  </si>
  <si>
    <t>科目编码（类、款、项）及科目名称</t>
  </si>
  <si>
    <t>201 一般公共服务支出</t>
  </si>
  <si>
    <t>20101 人大事务</t>
  </si>
  <si>
    <t>2010101 行政运行</t>
  </si>
  <si>
    <t>20102 政协事务</t>
  </si>
  <si>
    <t>2010201 行政运行</t>
  </si>
  <si>
    <t>20103 政府办公厅（室）及相关机构事务</t>
  </si>
  <si>
    <t>2010301 行政运行</t>
  </si>
  <si>
    <t>2010308 信访事务</t>
  </si>
  <si>
    <t>20104 发展与改革事务</t>
  </si>
  <si>
    <t>2010401 行政运行</t>
  </si>
  <si>
    <t>20105 统计信息事务</t>
  </si>
  <si>
    <t>2010501 行政运行</t>
  </si>
  <si>
    <t>2010505 专项统计业务</t>
  </si>
  <si>
    <t>2010507 专项普查活动</t>
  </si>
  <si>
    <t>20106 财政事务</t>
  </si>
  <si>
    <t>2010601 行政运行</t>
  </si>
  <si>
    <t>2010602 一般行政管理事务</t>
  </si>
  <si>
    <t>20107 税收事务</t>
  </si>
  <si>
    <t>2010701 行政运行</t>
  </si>
  <si>
    <t>20108 审计事务</t>
  </si>
  <si>
    <t>2010801 行政运行</t>
  </si>
  <si>
    <t>20111 纪检监察事务</t>
  </si>
  <si>
    <t>2011101 行政运行</t>
  </si>
  <si>
    <t>20113 商贸事务</t>
  </si>
  <si>
    <t>2011301 行政运行</t>
  </si>
  <si>
    <t>2011308 招商引资</t>
  </si>
  <si>
    <t>20126 档案事务</t>
  </si>
  <si>
    <t>2012601 行政运行</t>
  </si>
  <si>
    <t>20128 民主党派及工商联事务</t>
  </si>
  <si>
    <t>2012801 行政运行</t>
  </si>
  <si>
    <t>20129 群众团体事务</t>
  </si>
  <si>
    <t>2012901 行政运行</t>
  </si>
  <si>
    <t>20131 党委办公厅（室）及相关机构事务</t>
  </si>
  <si>
    <t>2013101 行政运行</t>
  </si>
  <si>
    <t>20132 组织事务</t>
  </si>
  <si>
    <t>2013201 行政运行</t>
  </si>
  <si>
    <t>20133 宣传事务</t>
  </si>
  <si>
    <t>2013301 行政运行</t>
  </si>
  <si>
    <t>20134 统战事务</t>
  </si>
  <si>
    <t>2013401 行政运行</t>
  </si>
  <si>
    <t>20138 市场监督管理事务</t>
  </si>
  <si>
    <t>2013801 行政运行</t>
  </si>
  <si>
    <t>20199 其他一般公共服务支出</t>
  </si>
  <si>
    <t>2019999 其他一般公共服务支出</t>
  </si>
  <si>
    <t>203 国防支出</t>
  </si>
  <si>
    <t>20306 国防动员</t>
  </si>
  <si>
    <t>2030603 人民防空</t>
  </si>
  <si>
    <t>204 公共安全支出</t>
  </si>
  <si>
    <t>20401 武装警察部队</t>
  </si>
  <si>
    <t>2040101 武装警察部队</t>
  </si>
  <si>
    <t>20402 公安</t>
  </si>
  <si>
    <t>2040201 行政运行</t>
  </si>
  <si>
    <t>2040202 一般行政管理事务</t>
  </si>
  <si>
    <t>20406 司法</t>
  </si>
  <si>
    <t>2040601 行政运行</t>
  </si>
  <si>
    <t>20499 其他公共安全支出</t>
  </si>
  <si>
    <t>2049999 其他公共安全支出</t>
  </si>
  <si>
    <t>205 教育支出</t>
  </si>
  <si>
    <t>20501 教育管理事务</t>
  </si>
  <si>
    <t>2050101 行政运行</t>
  </si>
  <si>
    <t>2050199 其他教育管理事务支出</t>
  </si>
  <si>
    <t>20502 普通教育</t>
  </si>
  <si>
    <t>2050201 学前教育</t>
  </si>
  <si>
    <t>2050202 小学教育</t>
  </si>
  <si>
    <t>2050203 初中教育</t>
  </si>
  <si>
    <t>2050204 高中教育</t>
  </si>
  <si>
    <t>20503 职业教育</t>
  </si>
  <si>
    <t>2050302 中等职业教育</t>
  </si>
  <si>
    <t>20507 特殊教育</t>
  </si>
  <si>
    <t>2050701 特殊学校教育</t>
  </si>
  <si>
    <t>20508 进修及培训</t>
  </si>
  <si>
    <t>2050802 干部教育</t>
  </si>
  <si>
    <t>20509 教育费附加安排的支出</t>
  </si>
  <si>
    <t>2050999 其他教育费附加安排的支出</t>
  </si>
  <si>
    <t>206 科学技术支出</t>
  </si>
  <si>
    <t>20601 科学技术管理事务</t>
  </si>
  <si>
    <t>2060101 行政运行</t>
  </si>
  <si>
    <t>20604 技术研究与开发</t>
  </si>
  <si>
    <t>2060499 其他技术研究与开发</t>
  </si>
  <si>
    <t>20605 科技条件与服务</t>
  </si>
  <si>
    <t>2060599 其他科技条件与服务</t>
  </si>
  <si>
    <t>20607 科学技术普及</t>
  </si>
  <si>
    <t>2060799 其他科学技术普及</t>
  </si>
  <si>
    <t>20609 科技重大项目</t>
  </si>
  <si>
    <t>2060999 科技重大项目</t>
  </si>
  <si>
    <t>20699 其他科学技术支出</t>
  </si>
  <si>
    <t>2069999 其他科学技术支出</t>
  </si>
  <si>
    <t>207 文化旅游体育与传媒支出</t>
  </si>
  <si>
    <t>20701 文化和旅游</t>
  </si>
  <si>
    <t>2070101 行政运行</t>
  </si>
  <si>
    <t>2070104 图书馆</t>
  </si>
  <si>
    <t>2070105 文化展示及纪念机构</t>
  </si>
  <si>
    <t>2070106 艺术表演场所</t>
  </si>
  <si>
    <t>2070107 艺术表演团体</t>
  </si>
  <si>
    <t>2070108 文化活动</t>
  </si>
  <si>
    <t>2070109 群众文化</t>
  </si>
  <si>
    <t>2070111 文化创作与保护</t>
  </si>
  <si>
    <t>2070112 群众文化</t>
  </si>
  <si>
    <t>2070112 文化和旅游市场管理</t>
  </si>
  <si>
    <t>2070199 其他文化和旅游支出</t>
  </si>
  <si>
    <t>20702 文物</t>
  </si>
  <si>
    <t>2070204 文物保护</t>
  </si>
  <si>
    <t>20703 体育</t>
  </si>
  <si>
    <t>2070399 其他体育支出</t>
  </si>
  <si>
    <t>20706 新闻出版电影</t>
  </si>
  <si>
    <t>2070699 其他新闻出版电影</t>
  </si>
  <si>
    <t>20708 广播电视</t>
  </si>
  <si>
    <t>2070801 行政运行</t>
  </si>
  <si>
    <t>20799 其他文化旅游体育与传媒支出</t>
  </si>
  <si>
    <t>2079999 其他文化旅游体育与传媒支出</t>
  </si>
  <si>
    <t>208 社会保障和就业支出</t>
  </si>
  <si>
    <t>20801 人力资源和社会保障管理事务</t>
  </si>
  <si>
    <t>2080101 行政运行</t>
  </si>
  <si>
    <t>20802 民政管理事务</t>
  </si>
  <si>
    <t>2080201 行政运行</t>
  </si>
  <si>
    <t>2080299 其他民政管理事务支出</t>
  </si>
  <si>
    <t>20805 行政事业单位养老支出</t>
  </si>
  <si>
    <t>2080505 机关事业单位基本养老保险缴费支出</t>
  </si>
  <si>
    <t>2080506 机关事业单位职业年金缴费支出</t>
  </si>
  <si>
    <t>20807 就业补助</t>
  </si>
  <si>
    <t>2080799 其他就业补助</t>
  </si>
  <si>
    <t>20808 抚恤</t>
  </si>
  <si>
    <t>2080899 其他优抚支出</t>
  </si>
  <si>
    <t>20809 退役安置</t>
  </si>
  <si>
    <t>2080999 其他退役安置支出</t>
  </si>
  <si>
    <t>20810 社会福利</t>
  </si>
  <si>
    <t>2081002 老年福利</t>
  </si>
  <si>
    <t>20811 残疾人事业</t>
  </si>
  <si>
    <t>2081101 行政运行</t>
  </si>
  <si>
    <t>2081104 残疾人康复</t>
  </si>
  <si>
    <t>2081105 残疾人就业</t>
  </si>
  <si>
    <t>2081107 残疾人生活和护理补贴</t>
  </si>
  <si>
    <t>20819 最低生活保障</t>
  </si>
  <si>
    <t>2081901 城市最低生活保障金支出</t>
  </si>
  <si>
    <t>2081902 农村最低生活保障金支出</t>
  </si>
  <si>
    <t>20820 临时救助</t>
  </si>
  <si>
    <t>2082001 临时救助支出</t>
  </si>
  <si>
    <t>2082002 流浪乞讨人员救助支出</t>
  </si>
  <si>
    <t>20821 特困人员救助供养</t>
  </si>
  <si>
    <t>2082101 城市特困人员救助供养支出</t>
  </si>
  <si>
    <t>2082102 农村特困人员救助供养支出</t>
  </si>
  <si>
    <t>20806 财政对基本养老保险基金的补助</t>
  </si>
  <si>
    <t>2082602 财政对城乡居民基本养老保险基金的补助</t>
  </si>
  <si>
    <t>20828 退役军人管理事务</t>
  </si>
  <si>
    <t>2082801 行政运行</t>
  </si>
  <si>
    <t>20899 其他社会保障和就业支出</t>
  </si>
  <si>
    <t>2089999 其他社会保障和就业支出</t>
  </si>
  <si>
    <t>210 卫生健康支出</t>
  </si>
  <si>
    <t>21001 卫生健康管理事务</t>
  </si>
  <si>
    <t>2100101 行政运行</t>
  </si>
  <si>
    <t>21002 公立医院</t>
  </si>
  <si>
    <t>2100299 其他公立医院</t>
  </si>
  <si>
    <t>21003 基层医疗卫生机构</t>
  </si>
  <si>
    <t>2100399 其他基层医疗卫生机构支出</t>
  </si>
  <si>
    <t>21004 公共卫生</t>
  </si>
  <si>
    <t>2100401 疾病预防控制机构</t>
  </si>
  <si>
    <t>2100402 卫生监督机构</t>
  </si>
  <si>
    <t>2100408 基本公共卫生服务</t>
  </si>
  <si>
    <t>21006 中医药</t>
  </si>
  <si>
    <t>2100699 其他中医药支出</t>
  </si>
  <si>
    <t>21007 计划生育事务</t>
  </si>
  <si>
    <t>2100799 其他计划生育事务支出</t>
  </si>
  <si>
    <t>21012 财政对基本医疗保险基金的补助</t>
  </si>
  <si>
    <t>2101202 财政对城乡居民基本医疗保险基金的补助</t>
  </si>
  <si>
    <t>21013 医疗救助</t>
  </si>
  <si>
    <t>2101399 其他医疗救助支出</t>
  </si>
  <si>
    <t>21014 优抚对象医疗</t>
  </si>
  <si>
    <t>2101401 优抚对象医疗补助</t>
  </si>
  <si>
    <t>21015 医疗保障管理事务</t>
  </si>
  <si>
    <t>2101501 行政运行</t>
  </si>
  <si>
    <t>21099 其他卫生健康支出</t>
  </si>
  <si>
    <t>2109999 其他卫生健康支出</t>
  </si>
  <si>
    <t>211 节能环保支出</t>
  </si>
  <si>
    <t>21101 环境保护管理事务</t>
  </si>
  <si>
    <t>2110101 行政运行</t>
  </si>
  <si>
    <t>21102 环境监测与监察</t>
  </si>
  <si>
    <t>2110299 其他环境监测与监察支出</t>
  </si>
  <si>
    <t>21103 污染防治</t>
  </si>
  <si>
    <t>2110301 大气</t>
  </si>
  <si>
    <t>2110302 水体</t>
  </si>
  <si>
    <t>2110399 其他污染防治支出</t>
  </si>
  <si>
    <t>21104 自然生态保护</t>
  </si>
  <si>
    <t>2110499 其他自然生态保护支出</t>
  </si>
  <si>
    <t>21105 天然林保护</t>
  </si>
  <si>
    <t>2110501 森林管护</t>
  </si>
  <si>
    <t>2110507 停伐补助</t>
  </si>
  <si>
    <t>21106 退耕还林还草</t>
  </si>
  <si>
    <t>2110699其他退耕还林还草支出</t>
  </si>
  <si>
    <t>21111 污染减排</t>
  </si>
  <si>
    <t>2111199 其他污染减排支出</t>
  </si>
  <si>
    <t>21199 其他节能环保支出</t>
  </si>
  <si>
    <t>2119999 其他节能环保支出</t>
  </si>
  <si>
    <t>212 城乡社区支出</t>
  </si>
  <si>
    <t>21201 城乡社区管理事务</t>
  </si>
  <si>
    <t>2120101 行政运行</t>
  </si>
  <si>
    <t>21205 城乡社区环境卫生</t>
  </si>
  <si>
    <t>2120501 城乡社区环境卫生</t>
  </si>
  <si>
    <t>21206 建设市场管理与监督</t>
  </si>
  <si>
    <t>2120601 建设市场管理与监督</t>
  </si>
  <si>
    <t>21299 其他城乡社区支出</t>
  </si>
  <si>
    <t>2129999 其他城乡社区支出</t>
  </si>
  <si>
    <t>213 农林水支出</t>
  </si>
  <si>
    <t>21301 农业农村</t>
  </si>
  <si>
    <t>2130101 行政运行</t>
  </si>
  <si>
    <t>2130106 科技转化与推广服务</t>
  </si>
  <si>
    <t>2130108 病虫害控制</t>
  </si>
  <si>
    <t>2130109 农产品质量安全</t>
  </si>
  <si>
    <t>2130119 防灾救灾</t>
  </si>
  <si>
    <t>2130121 农业结构调整补贴</t>
  </si>
  <si>
    <t>2130122 农业生产发展</t>
  </si>
  <si>
    <t>2130124 农村合作经济</t>
  </si>
  <si>
    <t>2130126 农村社会事业</t>
  </si>
  <si>
    <t>2130135 农业资源保护修复与利用</t>
  </si>
  <si>
    <t>2130153 农田建设</t>
  </si>
  <si>
    <t>2130199 其他农业农村支出</t>
  </si>
  <si>
    <t>21302 林业和草原</t>
  </si>
  <si>
    <t>2130201 行政运行</t>
  </si>
  <si>
    <t>2130205 森林资源培育</t>
  </si>
  <si>
    <t>2130209 森林生态效益补偿</t>
  </si>
  <si>
    <t>2130211 动植物保护</t>
  </si>
  <si>
    <t>2130212 湿地保护</t>
  </si>
  <si>
    <t>2130234 林业草原防灾减灾</t>
  </si>
  <si>
    <t>2130299 其他林业和草原支出</t>
  </si>
  <si>
    <t>21303 水利</t>
  </si>
  <si>
    <t>2130301 行政运行</t>
  </si>
  <si>
    <t>2130305 水利工程建设</t>
  </si>
  <si>
    <t>2130306 水利工程运行与维护</t>
  </si>
  <si>
    <t>2130314 防汛</t>
  </si>
  <si>
    <t>2130315 抗旱</t>
  </si>
  <si>
    <t>2130316 农村水利</t>
  </si>
  <si>
    <t>2130399 其他水利支出</t>
  </si>
  <si>
    <t>21305 巩固脱贫攻坚成果衔接乡村振兴</t>
  </si>
  <si>
    <t>2130501 行政运行</t>
  </si>
  <si>
    <t>2130599 其他巩固脱贫攻坚成果衔接乡村振兴支出</t>
  </si>
  <si>
    <t>21307 农村综合改革</t>
  </si>
  <si>
    <t>2130799 其他农村综合改革支出</t>
  </si>
  <si>
    <t>21309 目标价格补贴</t>
  </si>
  <si>
    <t>2130999 其他目标价格补贴</t>
  </si>
  <si>
    <t>21399 其他农林水支出</t>
  </si>
  <si>
    <t>2139999 其他农林水支出</t>
  </si>
  <si>
    <t>214 交通运输支出</t>
  </si>
  <si>
    <t>21401 公路水路运输</t>
  </si>
  <si>
    <t>2140101 行政运行</t>
  </si>
  <si>
    <t>2140104 公路建设</t>
  </si>
  <si>
    <t>2140106 公路养护</t>
  </si>
  <si>
    <t>2140199 其他公路水路运输支出</t>
  </si>
  <si>
    <t>21499 其他交通运输支出</t>
  </si>
  <si>
    <t>2149999 其他交通运输支出</t>
  </si>
  <si>
    <t>215 资源勘探工业信息等支出</t>
  </si>
  <si>
    <t>21505 工业和信息产业监管</t>
  </si>
  <si>
    <t>2150501 行政运行</t>
  </si>
  <si>
    <t>21508 支持中小企业发展和管理</t>
  </si>
  <si>
    <t>2150899 其他支持中小企业发展和管理</t>
  </si>
  <si>
    <t>216 商业服务业等支出</t>
  </si>
  <si>
    <t>21602 商业流通事务</t>
  </si>
  <si>
    <t>2160201 行政运行</t>
  </si>
  <si>
    <t>2160299 其他商业流通事务支出</t>
  </si>
  <si>
    <t>219 援助其他地区支出</t>
  </si>
  <si>
    <t>21999 其他支出</t>
  </si>
  <si>
    <t>220 自然资源海洋气象等支出</t>
  </si>
  <si>
    <t>22001 自然资源事务</t>
  </si>
  <si>
    <t>2200101 行政运行</t>
  </si>
  <si>
    <t>2200109 自然资源调查与确权登记</t>
  </si>
  <si>
    <t>2200199 其他自然资源事务支出</t>
  </si>
  <si>
    <t>221 住房保障支出</t>
  </si>
  <si>
    <t>22101 保障性安居工程支出</t>
  </si>
  <si>
    <t>2210199 其他保障性安居工程支出</t>
  </si>
  <si>
    <t>222 粮油物资储备支出</t>
  </si>
  <si>
    <t>22201 粮油物资事务</t>
  </si>
  <si>
    <t>2220199 其他粮油物资事务支出</t>
  </si>
  <si>
    <t>224 灾害防治及应急管理支出</t>
  </si>
  <si>
    <t>22401 应急管理事务</t>
  </si>
  <si>
    <t>2240101 行政运行</t>
  </si>
  <si>
    <t>22405 地震事务</t>
  </si>
  <si>
    <t>2240501 行政运行</t>
  </si>
  <si>
    <t>227 预备费</t>
  </si>
  <si>
    <t>229 其他支出</t>
  </si>
  <si>
    <t>22999 其他支出</t>
  </si>
  <si>
    <t>2299999 其他支出</t>
  </si>
  <si>
    <t>232 债务付息支出</t>
  </si>
  <si>
    <t>23203地方政府一般债务付息支出</t>
  </si>
  <si>
    <t>232099地方政府一般债务付息支出</t>
  </si>
  <si>
    <t>合计</t>
  </si>
  <si>
    <t>附表4</t>
  </si>
  <si>
    <t>科目编码（类、款）</t>
  </si>
  <si>
    <t>项       目</t>
  </si>
  <si>
    <t>一般公共预算支出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</si>
  <si>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</si>
  <si>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</si>
  <si>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</si>
  <si>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</si>
  <si>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</si>
  <si>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</si>
  <si>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</si>
  <si>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</si>
  <si>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</si>
  <si>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</si>
  <si>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</si>
  <si>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</si>
  <si>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</si>
  <si>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</si>
  <si>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</si>
  <si>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</si>
  <si>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</si>
  <si>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</si>
  <si>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</si>
  <si>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</si>
  <si>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</si>
  <si>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</si>
  <si>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</si>
  <si>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</si>
  <si>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</si>
  <si>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</si>
  <si>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</si>
  <si>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</si>
  <si>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</si>
  <si>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</si>
  <si>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</si>
  <si>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</si>
  <si>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</si>
  <si>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</si>
  <si>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</si>
  <si>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</si>
  <si>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</si>
  <si>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</si>
  <si>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</si>
  <si>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</si>
  <si>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</si>
  <si>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</si>
  <si>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</si>
  <si>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</si>
  <si>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</si>
  <si>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</si>
  <si>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</si>
  <si>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</si>
  <si>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</si>
  <si>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</si>
  <si>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</si>
  <si>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</si>
  <si>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</si>
  <si>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</si>
  <si>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预备费及预留</t>
  </si>
  <si>
    <t xml:space="preserve">  预备费</t>
  </si>
  <si>
    <t xml:space="preserve">  预留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</si>
  <si>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</si>
  <si>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</si>
  <si>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</si>
  <si>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</si>
  <si>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</si>
  <si>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附表5</t>
  </si>
  <si>
    <t>一般公共预算收入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</si>
  <si>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</si>
  <si>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</si>
  <si>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</si>
  <si>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</si>
  <si>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</si>
  <si>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</si>
  <si>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</si>
  <si>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</si>
  <si>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</si>
  <si>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</si>
  <si>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</si>
  <si>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</si>
  <si>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</si>
  <si>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</si>
  <si>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</si>
  <si>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</si>
  <si>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</si>
  <si>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</si>
  <si>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</si>
  <si>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</si>
  <si>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</si>
  <si>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</si>
  <si>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</si>
  <si>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</si>
  <si>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</si>
  <si>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</si>
  <si>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</si>
  <si>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</si>
  <si>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</si>
  <si>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</si>
  <si>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</si>
  <si>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</si>
  <si>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</si>
  <si>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</si>
  <si>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</si>
  <si>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</si>
  <si>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</si>
  <si>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</si>
  <si>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</si>
  <si>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</si>
  <si>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</si>
  <si>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</si>
  <si>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欠发达地区转移支付收入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</si>
  <si>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</si>
  <si>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</si>
  <si>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</si>
  <si>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</si>
  <si>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</si>
  <si>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</si>
  <si>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</si>
  <si>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</si>
  <si>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</si>
  <si>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</si>
  <si>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</si>
  <si>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</si>
  <si>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</si>
  <si>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</si>
  <si>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</si>
  <si>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</si>
  <si>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</si>
  <si>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</si>
  <si>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</si>
  <si>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</si>
  <si>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</si>
  <si>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</si>
  <si>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</si>
  <si>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</si>
  <si>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</si>
  <si>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</si>
  <si>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</si>
  <si>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资源勘探工业信息等共同财政事权转移支付收入  </t>
  </si>
  <si>
    <t xml:space="preserve">    资源勘探工业信息等共同财政事权转移支付支出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</si>
  <si>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</si>
  <si>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</si>
  <si>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</si>
  <si>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</si>
  <si>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</si>
  <si>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</si>
  <si>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</si>
  <si>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</si>
  <si>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</si>
  <si>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</si>
  <si>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</si>
  <si>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</si>
  <si>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</si>
  <si>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</si>
  <si>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增值税留抵退税转移支付收入</t>
  </si>
  <si>
    <t xml:space="preserve">    增值税留抵退税转移支付支出</t>
  </si>
  <si>
    <t xml:space="preserve">    其他退税减税降费转移支付收入</t>
  </si>
  <si>
    <t xml:space="preserve">    其他退税减税降费转移支付支出</t>
  </si>
  <si>
    <t xml:space="preserve">    补充县区财力转移支付收入</t>
  </si>
  <si>
    <t xml:space="preserve">    补充县区财力转移支付支出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</si>
  <si>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</si>
  <si>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</si>
  <si>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</si>
  <si>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</si>
  <si>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</si>
  <si>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</si>
  <si>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</si>
  <si>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</si>
  <si>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</si>
  <si>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</si>
  <si>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</si>
  <si>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</si>
  <si>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</si>
  <si>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</si>
  <si>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</si>
  <si>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</si>
  <si>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</si>
  <si>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</si>
  <si>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</si>
  <si>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</si>
  <si>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</si>
  <si>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</si>
  <si>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</si>
  <si>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</si>
  <si>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</si>
  <si>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</si>
  <si>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上年结余</t>
  </si>
  <si>
    <t xml:space="preserve">调入资金   </t>
  </si>
  <si>
    <t xml:space="preserve">  从政府性基金预算调入</t>
  </si>
  <si>
    <t xml:space="preserve">  从国有资本经营预算调入</t>
  </si>
  <si>
    <t xml:space="preserve">  从其他资金调入</t>
  </si>
  <si>
    <t>债务收入</t>
  </si>
  <si>
    <t xml:space="preserve">    地方政府一般债券还本支出</t>
  </si>
  <si>
    <t xml:space="preserve">  地方政府债务收入</t>
  </si>
  <si>
    <t xml:space="preserve">    地方政府向外国政府借款还本支出</t>
  </si>
  <si>
    <t xml:space="preserve">    一般债务收入</t>
  </si>
  <si>
    <t xml:space="preserve">    地方政府向国际组织借款还本支出</t>
  </si>
  <si>
    <t xml:space="preserve">      地方政府一般债券收入</t>
  </si>
  <si>
    <t xml:space="preserve">    地方政府其他一般债务还本支出</t>
  </si>
  <si>
    <t xml:space="preserve">      地方政府向外国政府借款收入</t>
  </si>
  <si>
    <t xml:space="preserve">      地方政府向国际组织借款收入</t>
  </si>
  <si>
    <t>债务转贷支出</t>
  </si>
  <si>
    <t xml:space="preserve">      地方政府其他一般债务收入</t>
  </si>
  <si>
    <t xml:space="preserve">  地方政府一般债券转贷支出</t>
  </si>
  <si>
    <t>债务转贷收入</t>
  </si>
  <si>
    <t xml:space="preserve">  地方政府向外国政府借款转贷支出</t>
  </si>
  <si>
    <t xml:space="preserve">  地方政府一般债务转贷收入</t>
  </si>
  <si>
    <t xml:space="preserve">  地方政府向国际组织借款转贷支出</t>
  </si>
  <si>
    <t xml:space="preserve">    地方政府一般债券转贷收入</t>
  </si>
  <si>
    <t xml:space="preserve">  地方政府其他一般债务转贷支出</t>
  </si>
  <si>
    <t xml:space="preserve">    地方政府向外国政府借款转贷收入</t>
  </si>
  <si>
    <t xml:space="preserve">    地方政府向国际组织借款转贷收入</t>
  </si>
  <si>
    <t xml:space="preserve">    地方政府其他一般债务转贷收入</t>
  </si>
  <si>
    <t>调入预算稳定调节基金</t>
  </si>
  <si>
    <t>收  入  总  计</t>
  </si>
  <si>
    <t>附表6</t>
  </si>
  <si>
    <t>一、返还性收入</t>
  </si>
  <si>
    <t>二、一般性转移支付收入</t>
  </si>
  <si>
    <t>三、专项转移支付收入</t>
  </si>
  <si>
    <t>　　一般公共服务</t>
  </si>
  <si>
    <t>　　外交</t>
  </si>
  <si>
    <t>　　国防</t>
  </si>
  <si>
    <t>　　公共安全</t>
  </si>
  <si>
    <t>　　教育</t>
  </si>
  <si>
    <t>　　科学技术</t>
  </si>
  <si>
    <t>　　社会保障和就业</t>
  </si>
  <si>
    <t>　　节能环保</t>
  </si>
  <si>
    <t>　　城乡社区</t>
  </si>
  <si>
    <t>　　农林水</t>
  </si>
  <si>
    <t>　　交通运输</t>
  </si>
  <si>
    <t>　　资源勘探工业信息等</t>
  </si>
  <si>
    <t>　　商业服务业等</t>
  </si>
  <si>
    <t>　　金融</t>
  </si>
  <si>
    <t>　　住房保障</t>
  </si>
  <si>
    <t>　　粮油物资储备</t>
  </si>
  <si>
    <t>　　其他收入</t>
  </si>
  <si>
    <t xml:space="preserve">2022年对下转移支付分地区、分项目表
</t>
  </si>
  <si>
    <t>单位：万元</t>
  </si>
  <si>
    <t>县市区</t>
  </si>
  <si>
    <t>转移支付</t>
  </si>
  <si>
    <t>备注：县属末级，无对下转移支付，此表无内容</t>
  </si>
  <si>
    <t>附表7</t>
  </si>
  <si>
    <t>津市市2022年地方政府一般债务限额和余额情况表</t>
  </si>
  <si>
    <t>编制单位：津市市财政局</t>
  </si>
  <si>
    <t>本年地方政府债务限额</t>
  </si>
  <si>
    <t>年末地方政府债务余额</t>
  </si>
  <si>
    <t>附表8</t>
  </si>
  <si>
    <t>2021年决算数</t>
  </si>
  <si>
    <t>2022年调整数预算</t>
  </si>
  <si>
    <t>2022年决算数</t>
  </si>
  <si>
    <t>2022决算数</t>
  </si>
  <si>
    <t>一、农业土地开发资金收入</t>
  </si>
  <si>
    <t>一、文化体育与传媒</t>
  </si>
  <si>
    <t>二、国有土地使用权出让收入</t>
  </si>
  <si>
    <t>二、社会保障和就业</t>
  </si>
  <si>
    <t>三、城市基础设施配套费</t>
  </si>
  <si>
    <t>三、城乡社区事务</t>
  </si>
  <si>
    <t>四、农业土地开发基金</t>
  </si>
  <si>
    <t>四、农林水事务</t>
  </si>
  <si>
    <t>五、污水处理费收入</t>
  </si>
  <si>
    <t>五、商业服务业事务</t>
  </si>
  <si>
    <t>六、其他支出</t>
  </si>
  <si>
    <t>七、债务付息支出</t>
  </si>
  <si>
    <t>八、抗疫特别国债安排的支出</t>
  </si>
  <si>
    <t>政府性基金收入小计</t>
  </si>
  <si>
    <t>政府性基金支出小计</t>
  </si>
  <si>
    <t xml:space="preserve">    上级补助收入</t>
  </si>
  <si>
    <t xml:space="preserve">    上解支出</t>
  </si>
  <si>
    <t xml:space="preserve">    专项债券收入</t>
  </si>
  <si>
    <t xml:space="preserve">    调出资金</t>
  </si>
  <si>
    <t xml:space="preserve">    上年结转</t>
  </si>
  <si>
    <t>地方政府专项债务还本支出</t>
  </si>
  <si>
    <t xml:space="preserve">   调入资金</t>
  </si>
  <si>
    <t xml:space="preserve">          结余</t>
  </si>
  <si>
    <t>收入合计</t>
  </si>
  <si>
    <t>支出合计</t>
  </si>
  <si>
    <t>附表9</t>
  </si>
  <si>
    <t>收入项目</t>
  </si>
  <si>
    <t>一、政府性基金收入</t>
  </si>
  <si>
    <t>核电站乏燃料处理处置基金收入</t>
  </si>
  <si>
    <t>国家电影事业发展专项资金相关收入</t>
  </si>
  <si>
    <t>旅游发展基金收入</t>
  </si>
  <si>
    <t>大中型水库移民后期扶持基金收入</t>
  </si>
  <si>
    <t>小型水库移民扶助基金相关收入</t>
  </si>
  <si>
    <t>可再生能源电价附加收入</t>
  </si>
  <si>
    <t>废弃电器电子产品处理基金收入</t>
  </si>
  <si>
    <t>国有土地使用权出让相关收入</t>
  </si>
  <si>
    <t>国有土地收益基金相关收入</t>
  </si>
  <si>
    <t>农业土地开发资金相关收入</t>
  </si>
  <si>
    <t>城市基础设施配套费相关收入</t>
  </si>
  <si>
    <t>污水处理费相关收入</t>
  </si>
  <si>
    <t>大中型水库库区基金相关收入</t>
  </si>
  <si>
    <t>三峡水库库区基金收入</t>
  </si>
  <si>
    <t>国家重大水利工程建设基金相关收入</t>
  </si>
  <si>
    <t>海南省高等级公路车辆通行附加费相关收入</t>
  </si>
  <si>
    <t>车辆通行费相关收入</t>
  </si>
  <si>
    <t>港口建设费相关收入</t>
  </si>
  <si>
    <t>铁路建设基金收入</t>
  </si>
  <si>
    <t>船舶油污损害赔偿基金收入</t>
  </si>
  <si>
    <t>民航发展基金收入</t>
  </si>
  <si>
    <t>农网还贷资金收入</t>
  </si>
  <si>
    <t>中央特别国债经营基金收入</t>
  </si>
  <si>
    <t>中央特别国债经营基金财务收入</t>
  </si>
  <si>
    <t>彩票发行机构和彩票销售机构的业务费用</t>
  </si>
  <si>
    <t>彩票公益金收入</t>
  </si>
  <si>
    <t>其他政府性基金相关收入</t>
  </si>
  <si>
    <t>抗疫特别国债收入</t>
  </si>
  <si>
    <t>二、上级补助收入</t>
  </si>
  <si>
    <t>三、债务转贷收入</t>
  </si>
  <si>
    <t>五、上年结余</t>
  </si>
  <si>
    <t>收 入 合 计</t>
  </si>
  <si>
    <t>附表10</t>
  </si>
  <si>
    <t>科目代码</t>
  </si>
  <si>
    <t>科目名称</t>
  </si>
  <si>
    <t>科学技术支出</t>
  </si>
  <si>
    <t>核电站乏燃料处理处置基金支出</t>
  </si>
  <si>
    <t>乏燃料运输</t>
  </si>
  <si>
    <t>乏燃料离堆贮存</t>
  </si>
  <si>
    <t>乏燃料后处理</t>
  </si>
  <si>
    <t>高放废物的处理处置</t>
  </si>
  <si>
    <t>乏燃料后处理厂的建设、运行、改造和退役</t>
  </si>
  <si>
    <t>其他乏燃料处理处置基金支出</t>
  </si>
  <si>
    <t>文化旅游体育与传媒支出</t>
  </si>
  <si>
    <t>国家电影事业发展专项资金安排的支出</t>
  </si>
  <si>
    <t>资助国产影片放映</t>
  </si>
  <si>
    <t>资助影院建设</t>
  </si>
  <si>
    <t>资助少数民族语电影译制</t>
  </si>
  <si>
    <t>购买农村电影公益性放映版权服务</t>
  </si>
  <si>
    <t>其他国家电影事业发展专项资金支出</t>
  </si>
  <si>
    <t>旅游发展基金支出</t>
  </si>
  <si>
    <t>宣传促销</t>
  </si>
  <si>
    <t>行业规划</t>
  </si>
  <si>
    <t>旅游事业补助</t>
  </si>
  <si>
    <t>地方旅游开发项目补助</t>
  </si>
  <si>
    <t>其他旅游发展基金支出</t>
  </si>
  <si>
    <t>国家电影事业发展专项资金对应专项债务收入安排的支出</t>
  </si>
  <si>
    <t>资助城市影院</t>
  </si>
  <si>
    <t>其他国家电影事业发展专项资金对应专项债务收入支出</t>
  </si>
  <si>
    <t>社会保障和就业支出</t>
  </si>
  <si>
    <t>大中型水库移民后期扶持基金支出</t>
  </si>
  <si>
    <t>移民补助</t>
  </si>
  <si>
    <t>基础设施建设和经济发展</t>
  </si>
  <si>
    <t>其他大中型水库移民后期扶持基金支出</t>
  </si>
  <si>
    <t>小型水库移民扶助基金安排的支出</t>
  </si>
  <si>
    <t>其他小型水库移民扶助基金支出</t>
  </si>
  <si>
    <t>小型水库移民扶助基金对应专项债务收入安排的支出</t>
  </si>
  <si>
    <t>其他小型水库移民扶助基金对应专项债务收入安排的支出</t>
  </si>
  <si>
    <t>节能环保支出</t>
  </si>
  <si>
    <t>可再生能源电价附加收入安排的支出</t>
  </si>
  <si>
    <t>风力发电补助</t>
  </si>
  <si>
    <t>太阳能发电补助</t>
  </si>
  <si>
    <t>生物质能发电补助</t>
  </si>
  <si>
    <t>其他可再生能源电价附加收入安排的支出</t>
  </si>
  <si>
    <t>城乡社区支出</t>
  </si>
  <si>
    <t>国有土地使用权出让收入安排的支出</t>
  </si>
  <si>
    <t>征地和拆迁补偿支出</t>
  </si>
  <si>
    <t>土地开发支出</t>
  </si>
  <si>
    <t>城市建设支出</t>
  </si>
  <si>
    <t>农村基础设施建设支出</t>
  </si>
  <si>
    <t>补助被征地农民支出</t>
  </si>
  <si>
    <t>土地出让业务支出</t>
  </si>
  <si>
    <t>廉租住房支出</t>
  </si>
  <si>
    <t>支付破产或改制企业职工安置费</t>
  </si>
  <si>
    <t>棚户区改造支出</t>
  </si>
  <si>
    <t>公共租赁住房支出</t>
  </si>
  <si>
    <t>保障性住房租金补贴</t>
  </si>
  <si>
    <t>农业生产发展支出</t>
  </si>
  <si>
    <t>农村社会事业支出</t>
  </si>
  <si>
    <t>农业农村生态环境支出</t>
  </si>
  <si>
    <t>其他国有土地使用权出让收入安排的支出</t>
  </si>
  <si>
    <t>国有土地收益基金安排的支出</t>
  </si>
  <si>
    <t>其他国有土地收益基金支出</t>
  </si>
  <si>
    <t>农业土地开发资金安排的支出</t>
  </si>
  <si>
    <t>城市基础设施配套费安排的支出</t>
  </si>
  <si>
    <t>城市公共设施</t>
  </si>
  <si>
    <t>城市环境卫生</t>
  </si>
  <si>
    <t>公有房屋</t>
  </si>
  <si>
    <t>城市防洪</t>
  </si>
  <si>
    <t>其他城市基础设施配套费安排的支出</t>
  </si>
  <si>
    <t>污水处理费安排的支出</t>
  </si>
  <si>
    <t>污水处理设施建设和运营</t>
  </si>
  <si>
    <t>代征手续费</t>
  </si>
  <si>
    <t>其他污水处理费安排的支出</t>
  </si>
  <si>
    <t>其他政府性基金及对应专项债务收入安排的支出</t>
  </si>
  <si>
    <t>其他政府性基金安排的支出</t>
  </si>
  <si>
    <t>其他地方自行试点项目收益专项债券收入安排的支出</t>
  </si>
  <si>
    <t>其他政府性基金债务收入安排的支出</t>
  </si>
  <si>
    <t>彩票发行销售机构业务费安排的支出</t>
  </si>
  <si>
    <t>福利彩票发行机构的业务费支出</t>
  </si>
  <si>
    <t>体育彩票发行机构的业务费支出</t>
  </si>
  <si>
    <t>福利彩票销售机构的业务费支出</t>
  </si>
  <si>
    <t>体育彩票销售机构的业务费支出</t>
  </si>
  <si>
    <t>彩票兑奖周转金支出</t>
  </si>
  <si>
    <t>彩票发行销售风险基金支出</t>
  </si>
  <si>
    <t>彩票市场调控资金支出</t>
  </si>
  <si>
    <t>其他彩票发行销售机构业务费安排的支出</t>
  </si>
  <si>
    <t>彩票公益金安排的支出</t>
  </si>
  <si>
    <t>用于补充全国社会保障基金的彩票公益金支出</t>
  </si>
  <si>
    <t>用于社会福利的彩票公益金支出</t>
  </si>
  <si>
    <t>用于体育事业的彩票公益金支出</t>
  </si>
  <si>
    <t>用于教育事业的彩票公益金支出</t>
  </si>
  <si>
    <t>用于红十字事业的彩票公益金支出</t>
  </si>
  <si>
    <t>用于残疾人事业的彩票公益金支出</t>
  </si>
  <si>
    <t>用于文化事业的彩票公益金支出</t>
  </si>
  <si>
    <t>用于巩固脱贫衔接乡村振兴的彩票公益金支出</t>
  </si>
  <si>
    <t>用于法律援助的彩票公益金支出</t>
  </si>
  <si>
    <t>用于城乡医疗救助的彩票公益金支出</t>
  </si>
  <si>
    <t>用于其他社会公益事业的彩票公益金支出</t>
  </si>
  <si>
    <t>债务付息支出</t>
  </si>
  <si>
    <t>地方政府专项债务付息支出</t>
  </si>
  <si>
    <t>其他地方自行试点项目收益专项债券付息支出</t>
  </si>
  <si>
    <t>抗疫特别国债安排的支出</t>
  </si>
  <si>
    <t>结转下年支出</t>
  </si>
  <si>
    <t>本 年 支 出 合 计</t>
  </si>
  <si>
    <t>附表11</t>
  </si>
  <si>
    <t>附表12</t>
  </si>
  <si>
    <t>支出项目</t>
  </si>
  <si>
    <t>政府性基金支出</t>
  </si>
  <si>
    <t>国家电影事业发展专项资金相关支出</t>
  </si>
  <si>
    <t>彩票发型销售机构业务费安排的支出</t>
  </si>
  <si>
    <t>彩票公益金安排支出</t>
  </si>
  <si>
    <t>附表13</t>
  </si>
  <si>
    <t xml:space="preserve"> </t>
  </si>
  <si>
    <r>
      <rPr>
        <b/>
        <sz val="10"/>
        <rFont val="宋体"/>
        <charset val="134"/>
        <scheme val="minor"/>
      </rPr>
      <t>地</t>
    </r>
    <r>
      <rPr>
        <b/>
        <sz val="10"/>
        <rFont val="宋体"/>
        <charset val="134"/>
        <scheme val="minor"/>
      </rPr>
      <t xml:space="preserve">  </t>
    </r>
    <r>
      <rPr>
        <b/>
        <sz val="10"/>
        <rFont val="宋体"/>
        <charset val="134"/>
        <scheme val="minor"/>
      </rPr>
      <t>区</t>
    </r>
  </si>
  <si>
    <r>
      <rPr>
        <b/>
        <sz val="10"/>
        <rFont val="宋体"/>
        <charset val="134"/>
        <scheme val="minor"/>
      </rPr>
      <t>完成预算</t>
    </r>
    <r>
      <rPr>
        <b/>
        <sz val="10"/>
        <rFont val="宋体"/>
        <charset val="134"/>
        <scheme val="minor"/>
      </rPr>
      <t>%</t>
    </r>
  </si>
  <si>
    <t>津市市</t>
  </si>
  <si>
    <t>说明：2022年津市市政府性基金预算无对下转移支付，此表无数据。</t>
  </si>
  <si>
    <t>附表14</t>
  </si>
  <si>
    <t>津市市2022年地方政府专项债务限额和余额情况表</t>
  </si>
  <si>
    <t>本年地方政府专项债务限额</t>
  </si>
  <si>
    <t>年末地方政府专项债务余额</t>
  </si>
  <si>
    <t>附表15</t>
  </si>
  <si>
    <t>项    目</t>
  </si>
  <si>
    <t>2022年
决算数</t>
  </si>
  <si>
    <t>项     目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</si>
  <si>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</si>
  <si>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</si>
  <si>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</si>
  <si>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</si>
  <si>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</si>
  <si>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</si>
  <si>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</si>
  <si>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四、其他国有资本经营预算支出</t>
  </si>
  <si>
    <t>五、其他国有资本经营收入</t>
  </si>
  <si>
    <t>本年收入合计</t>
  </si>
  <si>
    <t>本年支出合计</t>
  </si>
  <si>
    <t>调出资金</t>
  </si>
  <si>
    <t>上年结转</t>
  </si>
  <si>
    <t>结转下年</t>
  </si>
  <si>
    <t>收 入 总 计</t>
  </si>
  <si>
    <t>支 出 总 计</t>
  </si>
  <si>
    <t>附表16</t>
  </si>
  <si>
    <t>津市市2022年度国有资本经营预算收入表</t>
  </si>
  <si>
    <t>附表17</t>
  </si>
  <si>
    <t>津市市2022年度国有资本经营预算支出表</t>
  </si>
  <si>
    <t>调出资金：</t>
  </si>
  <si>
    <t xml:space="preserve">                               国有资本经营预算调出资金</t>
  </si>
  <si>
    <t>附表18</t>
  </si>
  <si>
    <t>津市市2022年度本级国有资本经营预算支出表</t>
  </si>
  <si>
    <t>说明：2022年津市市本级国有资本经营预算无支出，此表无数据。</t>
  </si>
  <si>
    <t>附表19</t>
  </si>
  <si>
    <t>说明：2022年津市市国有资本经营预算无对下转移支付，此表无数据。</t>
  </si>
  <si>
    <t>附表20</t>
  </si>
  <si>
    <t>金额单位:万元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</si>
  <si>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</si>
  <si>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</si>
  <si>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</si>
  <si>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</si>
  <si>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</si>
  <si>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</si>
  <si>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</si>
  <si>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 xml:space="preserve"> 一、本年收入小计</t>
  </si>
  <si>
    <t xml:space="preserve">        其中:社会保险费收入</t>
  </si>
  <si>
    <t xml:space="preserve">             　利息收入</t>
  </si>
  <si>
    <t xml:space="preserve">        　     财政补贴收入</t>
  </si>
  <si>
    <t xml:space="preserve">    　         委托投资收益</t>
  </si>
  <si>
    <t xml:space="preserve">                 其他收入</t>
  </si>
  <si>
    <t xml:space="preserve">                 转移收入</t>
  </si>
  <si>
    <t xml:space="preserve">               中央调剂资金收入</t>
  </si>
  <si>
    <t>二、本年支出小计</t>
  </si>
  <si>
    <t xml:space="preserve">        其中:社会保险待遇支出</t>
  </si>
  <si>
    <t xml:space="preserve">                 其他支出</t>
  </si>
  <si>
    <t xml:space="preserve">                 转移支出</t>
  </si>
  <si>
    <t xml:space="preserve">                 中央调剂资金支出</t>
  </si>
  <si>
    <t>三、本年收支结余</t>
  </si>
  <si>
    <t>四、年末滚存结余</t>
  </si>
  <si>
    <t>附表21</t>
  </si>
  <si>
    <t>附表22</t>
  </si>
  <si>
    <t>附表23</t>
  </si>
  <si>
    <t xml:space="preserve">编制单位：津市市财政局          </t>
  </si>
  <si>
    <t>单位名称</t>
  </si>
  <si>
    <t>2022年
调整预算数</t>
  </si>
  <si>
    <t>2022年
完成数</t>
  </si>
  <si>
    <t>全市合计</t>
  </si>
  <si>
    <t>农业口</t>
  </si>
  <si>
    <t>湖南津市毛里湖国家湿地公园管理处</t>
  </si>
  <si>
    <t>津市市畜牧水产事务中心</t>
  </si>
  <si>
    <t>津市市农机事务中心</t>
  </si>
  <si>
    <t>津市市乡村振兴局</t>
  </si>
  <si>
    <t>津市市农村经营服务站</t>
  </si>
  <si>
    <t>津市市农业农村局</t>
  </si>
  <si>
    <t>津市市水利局</t>
  </si>
  <si>
    <t>企业口</t>
  </si>
  <si>
    <t>工业和信息化局</t>
  </si>
  <si>
    <t>市场管理服务中心</t>
  </si>
  <si>
    <t>嘉山风景名胜管理处</t>
  </si>
  <si>
    <t>商务局</t>
  </si>
  <si>
    <t>应急管理局</t>
  </si>
  <si>
    <t>高新区</t>
  </si>
  <si>
    <t>招商促进事务中心</t>
  </si>
  <si>
    <t>社保口</t>
  </si>
  <si>
    <t>人力资源与社会保障局</t>
  </si>
  <si>
    <t>医疗保障局</t>
  </si>
  <si>
    <t>民政局（一级预算单位）</t>
  </si>
  <si>
    <t>社会救助事务中心</t>
  </si>
  <si>
    <t>社会福利院</t>
  </si>
  <si>
    <t>殡葬事务中心</t>
  </si>
  <si>
    <t>刘家山公墓管理处</t>
  </si>
  <si>
    <t>殡仪馆</t>
  </si>
  <si>
    <t>退役军人事务局（一级预算单位）</t>
  </si>
  <si>
    <t>光荣院</t>
  </si>
  <si>
    <t>军队离退休干部休养所</t>
  </si>
  <si>
    <t>残疾人联合会</t>
  </si>
  <si>
    <t>卫健局（一级预算单位）</t>
  </si>
  <si>
    <t>卫生计生综合监督局</t>
  </si>
  <si>
    <t>疾病预防控制中心</t>
  </si>
  <si>
    <t>血防站</t>
  </si>
  <si>
    <t>三洲驿街道社区卫生服务中心</t>
  </si>
  <si>
    <t>汪家桥街道社区卫生服务中心</t>
  </si>
  <si>
    <t>襄阳街街道社区卫生服务中心</t>
  </si>
  <si>
    <t>金鱼岭街道社区卫生服务中心</t>
  </si>
  <si>
    <t>新洲卫生院</t>
  </si>
  <si>
    <t>渡口卫生院（药山）</t>
  </si>
  <si>
    <t>白衣卫生院</t>
  </si>
  <si>
    <t>棠华卫生院</t>
  </si>
  <si>
    <t>灵泉卫生院</t>
  </si>
  <si>
    <t>李家铺卫生院</t>
  </si>
  <si>
    <t>毛里湖镇卫生院</t>
  </si>
  <si>
    <t>人民医院</t>
  </si>
  <si>
    <t>中医院</t>
  </si>
  <si>
    <t>妇幼保健院</t>
  </si>
  <si>
    <t>农村卫生工作站</t>
  </si>
  <si>
    <t>经建口</t>
  </si>
  <si>
    <t>津市市人防办</t>
  </si>
  <si>
    <t>津市市住建局</t>
  </si>
  <si>
    <t>津市市发展和改革局</t>
  </si>
  <si>
    <t>津市市林业局</t>
  </si>
  <si>
    <t>津市市国有林场</t>
  </si>
  <si>
    <t>津市市交通运输局</t>
  </si>
  <si>
    <t>津市市城市管理和行政执法局</t>
  </si>
  <si>
    <t>津市市环境保护局</t>
  </si>
  <si>
    <t>津市市公路养护中心</t>
  </si>
  <si>
    <t>津市市环境卫生管理处</t>
  </si>
  <si>
    <t>津市供销合作社联合社</t>
  </si>
  <si>
    <t>津市市建设工程质量安全监督管理站</t>
  </si>
  <si>
    <t>津市市市政工程管理处</t>
  </si>
  <si>
    <t>津市市园林管理处</t>
  </si>
  <si>
    <t>津市市水运事务中心（海事处）</t>
  </si>
  <si>
    <t>津市市道路运输服务中心（运管处）</t>
  </si>
  <si>
    <t>津市交通建设质量安全监督管理所</t>
  </si>
  <si>
    <t>乡财口</t>
  </si>
  <si>
    <t>三洲驿街道办事处</t>
  </si>
  <si>
    <t>汪家桥街道办事处</t>
  </si>
  <si>
    <t>襄阳街街道办事处</t>
  </si>
  <si>
    <t>金鱼岭街道办事处</t>
  </si>
  <si>
    <t>新洲镇政府</t>
  </si>
  <si>
    <t>白衣镇政府</t>
  </si>
  <si>
    <t>药山镇政府</t>
  </si>
  <si>
    <t>毛里湖镇政府</t>
  </si>
  <si>
    <t>津市市嘉山街道办事处</t>
  </si>
  <si>
    <t>文行口</t>
  </si>
  <si>
    <t>市委办</t>
  </si>
  <si>
    <t>政府办</t>
  </si>
  <si>
    <t>人大</t>
  </si>
  <si>
    <t>政协</t>
  </si>
  <si>
    <t>档案馆</t>
  </si>
  <si>
    <t>党史办</t>
  </si>
  <si>
    <t>信访局</t>
  </si>
  <si>
    <t>统计局</t>
  </si>
  <si>
    <t>文联</t>
  </si>
  <si>
    <t>民盟</t>
  </si>
  <si>
    <t>民建</t>
  </si>
  <si>
    <t>农工党</t>
  </si>
  <si>
    <t>政法委</t>
  </si>
  <si>
    <t>宣传部</t>
  </si>
  <si>
    <t>组织部</t>
  </si>
  <si>
    <t>统战部</t>
  </si>
  <si>
    <t>市委接待处</t>
  </si>
  <si>
    <t>共青团</t>
  </si>
  <si>
    <t>编办</t>
  </si>
  <si>
    <t>科技局</t>
  </si>
  <si>
    <t>融媒体中心</t>
  </si>
  <si>
    <t>文旅广体局</t>
  </si>
  <si>
    <t>市委党校</t>
  </si>
  <si>
    <t>总工会</t>
  </si>
  <si>
    <t>地震局</t>
  </si>
  <si>
    <t>图书馆</t>
  </si>
  <si>
    <t>文化馆</t>
  </si>
  <si>
    <t>纪委</t>
  </si>
  <si>
    <t>巡察办</t>
  </si>
  <si>
    <t>一完小</t>
  </si>
  <si>
    <t>二完小</t>
  </si>
  <si>
    <t>五完小</t>
  </si>
  <si>
    <t>七完小</t>
  </si>
  <si>
    <t>特殊教育学校</t>
  </si>
  <si>
    <t>青少年活动中心</t>
  </si>
  <si>
    <t>行政审批局</t>
  </si>
  <si>
    <t>教育局</t>
  </si>
  <si>
    <t>职教集团</t>
  </si>
  <si>
    <t>新洲中学</t>
  </si>
  <si>
    <t>翊武中学</t>
  </si>
  <si>
    <t>灵泉中学</t>
  </si>
  <si>
    <t>李家铺中学</t>
  </si>
  <si>
    <t>棠华中学</t>
  </si>
  <si>
    <t>双济实验学校</t>
  </si>
  <si>
    <t>白衣中学</t>
  </si>
  <si>
    <t>保河堤中学</t>
  </si>
  <si>
    <t>一中</t>
  </si>
  <si>
    <t>三中</t>
  </si>
  <si>
    <t>五中（车胤中学）</t>
  </si>
  <si>
    <t>财政局</t>
  </si>
  <si>
    <t>交警队</t>
  </si>
  <si>
    <t>公安局</t>
  </si>
  <si>
    <t>司法局</t>
  </si>
  <si>
    <t>审计局</t>
  </si>
  <si>
    <t>老干局</t>
  </si>
  <si>
    <t>森林公安局</t>
  </si>
  <si>
    <t>妇联</t>
  </si>
  <si>
    <t>工商联</t>
  </si>
  <si>
    <t>火花幼儿园</t>
  </si>
  <si>
    <t>市场监督管理局</t>
  </si>
  <si>
    <t>嘉山实验学校</t>
  </si>
  <si>
    <t>归国华侨</t>
  </si>
  <si>
    <t>津市市消防救援大队</t>
  </si>
  <si>
    <t>科学技术协会</t>
  </si>
  <si>
    <t>综合口</t>
  </si>
  <si>
    <t>自然资源局</t>
  </si>
  <si>
    <t>住房保障服务中心</t>
  </si>
  <si>
    <t>征收办</t>
  </si>
  <si>
    <t>附表24</t>
  </si>
  <si>
    <t>项目名称</t>
  </si>
  <si>
    <t>项目概况</t>
  </si>
  <si>
    <t>绩效评价结论</t>
  </si>
  <si>
    <t>评价结果运用的具体建议</t>
  </si>
  <si>
    <t>2021年度衔接推进乡村振兴资金</t>
  </si>
  <si>
    <t>本项目是按照“产业兴旺、生态宜居、乡风文明、治理有效、生活富裕”的乡村振兴战略总要求设立。2021年共安排资金3347.08万元，项目实施单位津市市乡村振兴局。</t>
  </si>
  <si>
    <t>该项目得分为90.5分，总体绩效评价等级为“优”。项目改善了乡村生产、生活、交通运输条件及农业生产灌溉条件，稳定了巩固脱贫成果、增强区域经济活力、守住了不发生规模性返贫的底线。但存在绩效目标设置欠规范，不符合成本节约原则。财务管理欠规范，个别结算单价不合理。项目管理不规范，验收日期与竣工日期逻辑不符，部分产出指标未完成等问题。</t>
  </si>
  <si>
    <t>1.精准编制预算，合理确定绩效目标；加强财务监管。2.加强项目管理，杜绝项目尚未竣工提前申请验收手续的现象，保持建设规模与申报规模一致性。3.提高产出效益。加强项目时间节点管理，对于完成情况不达标的，督促催工，确保项目产出。</t>
  </si>
  <si>
    <t>2021年度地方储备粮补贴专项资金</t>
  </si>
  <si>
    <t>本项目是为确保粮食安全，稳定粮食市场，增强政府宏观调控能力，继续实施储备粮制度设立。2021年共安排资金214.82万元，项目实施单位津市市军粮供应有限公司。</t>
  </si>
  <si>
    <t>该项目得分为90分，总体绩效评价等级为“优”。项目确保了收储任务的及时完成。严格执行国家收购政策标准，严把质量关，保证收储入库粮食的品质达标。但存在绩效目标管理不规范、专项费用支出核算不明晰，未设置专门的科目进行归集核算等问题。</t>
  </si>
  <si>
    <t>1.制定指向明确、具体细化和合理可行的总体绩效目标和具体绩效目标，强化绩效目标责任。2.严格遵守专项资金核算管理的相关规定，建立健全规范的专户核算制度体系，确保及时、完整、准确反映专项资金支出结果。</t>
  </si>
  <si>
    <t>2021年度公路养护专项资金</t>
  </si>
  <si>
    <t>本项目为加强和规范公路养护工程管理，提高养护质量与效益，实现“畅通、安全、舒心、美丽、绿色”的目标，根据《关于印发&lt;湖南省深化农村公路管理养护体制改革方案&gt;的通知》精神设立。2021年共安排资金908.2万元，项目实施单位津市市公路建设服务中心。</t>
  </si>
  <si>
    <t>该项目得分为85分，总体绩效评价等级为“良”。项目提升了道路的强度和耐久性，保障和延长了公路使用寿命，提供良性的交通运输环境和便利的行车条件，提升了公路服务功能。但存在招投标采购程序滞后、个别合同条款约定不严谨、合同执行的监督机制不健全，执行结果验收审核工作不到位、不够重视镇（街）承担的农村公路日常养护工作，日常养护“以奖代补”考核流于形式等问题。</t>
  </si>
  <si>
    <t>1.严格遵守政府采购的相关法律法规，规范政府项目工程招标投标行为，消除违规舞弊风险。2.进一步强化项目组织管理责任，尤其是应加强项目施工过程监管，严格规范项目验收。3.建立针对性强、便于操作的农村公路日常养护“以奖代补”的考核制度，强化常年性日常监管和分期分次考核，综合评分兑现奖补。</t>
  </si>
  <si>
    <t>2021年度餐厨垃圾处理及城乡生活垃圾转运站运行经费</t>
  </si>
  <si>
    <t>本项目为规范餐厨废弃物的管理，有效解决“地沟油”问题，依据湖南省人民政府关于加强城镇生活垃圾处理工作的实施意见（湘政发〔2012〕21号）设立。2021年共安排资金198.1万元，项目实施单位津市市环境卫生管理处。</t>
  </si>
  <si>
    <t>该项目得分为80.2分，总体绩效评价等级为“良”。项目实施后餐厨垃圾得到集中处理，实现餐厨废弃物处理的能源转化与资源化循环利用。控制环境脏源，提高了城市生态环境质量。但存在绩效目标设置欠规范、人员管理松懈，垃圾桶收集不到位、安全会议制度和消毒工作不到位、餐厨垃圾未做到应收尽收等问题。</t>
  </si>
  <si>
    <t>1.加强绩效目标管理，将绩效目标细化分解。2.完善制度建设。及时制定相关考评管理细则，将考核结果与奖惩措施挂钩。3.规范收集桶的管理，对场内设备设施及时消毒，确保设备设施等干净卫生。及时收运餐厨垃圾做到日产日清。</t>
  </si>
  <si>
    <t>2019-2021年津市社工站建设专项</t>
  </si>
  <si>
    <t>为切实增加社会救助服务能力建设，增强民政服务有效供给，提高服务质量和效率，根据《关于推进政府购买服务加强基层民政经办服务能力的实施意见》等文件精神设立本项目。2019-2021年共安排资金362.6万元，项目实施单位津市市民政局。</t>
  </si>
  <si>
    <t>该项目得分为76.3分，总体绩效评价等级为“中”。项目实施让津市市社工行业的发展从无到有、从小到大，3年时间实现了全市9个镇（街道）社会工作服务站点全覆盖，增强各镇（街道）基层民政工作能力。但存在项目绩效目标与项目投资额不匹配、人员经费预算与实际配备人数不符、审核把关不严超范围使用资金等问题。</t>
  </si>
  <si>
    <t>1.合理编制预算，应根据社工服务需求配备人员，严格实现预算约束。2.加强财务管理，严格审核报销凭证，严肃财经纪律。3.加强项目管理，社工站点工作人员应逐步减少协助镇（街）民政办主任的相关工作，增加社工专业服务内容，提高社会工作站建设服务质量。</t>
  </si>
  <si>
    <t>毛里湖湿地公园基础设施建设项目</t>
  </si>
  <si>
    <t>为维护洞庭湖流域水质安全，确保毛里湖优良的水质和充足的水量，建立湿地公园的形式加强湿地保护与生态恢复，开展毛里湖湿地公园宣教中心、码头区2号楼、公厕新建、室外道路等基础设施建设。至2022年8月项目共使用资金3246.75万元，项目实施单位津市毛里湖国家湿地公园管理处。</t>
  </si>
  <si>
    <t>该项目得分为64.8分，总体绩效评价等级为“中”。项目实施扩大了湿地面积，保护湿地生态系统完整性、维护湿地生态和生态服务功能。发挥了毛里湖湿地公园在生态保护和宣传教育的基础作用。但存在项目建设管理欠规范。施工证照办理不及时、政府采购程序滞后、子项目合同内及合同外的变更调整理由不充分、大野公司作为业主单位未履行监管责任，未明确项目负责人签批审核权限、未对项目的质量及成本进行管理、未及时办理竣工结算。项目资料内容混乱、项目未进行后续管养，宣教中心、2号楼等建筑物竣工验收后均未对外开放，常年大门紧锁，周边杂草丛生，新建的3个厕所仅一个能使用且卫生状况堪忧，码头护栏损坏，木栈道损毁等问题。</t>
  </si>
  <si>
    <t>1.明确项目责任主体，加强项目监管。编制项目施工总进度计划、成本和质量控制措施，确保后续项目按工程计划进度实施，保障项目的成本支出控制在预算范围内。考虑客观实际和需求，严格工程变更审批程序，防止随意设计变更，确保工程建设质量。2.建立湿地公园长效管养机制，编制公园管养计划，制定完善管养制度，及时维护湿地公园建设成果，维护现有设施设备，保障财政资金使用效益。3.加大宣传力度，采用多渠道的宣传方式提高毛里湖湿地公园和津市的知名度，促进旅游业发展。</t>
  </si>
  <si>
    <t>附表25</t>
  </si>
  <si>
    <t xml:space="preserve">编制单位：津市市财政局   </t>
  </si>
  <si>
    <t>决算数完成预算数的%</t>
  </si>
  <si>
    <t>说明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</si>
  <si>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</si>
  <si>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</si>
  <si>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</si>
  <si>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</si>
  <si>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</si>
  <si>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补充资料：</t>
  </si>
  <si>
    <r>
      <rPr>
        <sz val="10"/>
        <rFont val="宋体"/>
        <charset val="134"/>
        <scheme val="minor"/>
      </rPr>
      <t xml:space="preserve">    1.因公出国（境）团组情况：本年度使用公共预算财政拨款安排的出国（境）团组</t>
    </r>
    <r>
      <rPr>
        <u/>
        <sz val="10"/>
        <rFont val="宋体"/>
        <charset val="134"/>
      </rPr>
      <t xml:space="preserve"> 0 </t>
    </r>
    <r>
      <rPr>
        <sz val="10"/>
        <rFont val="宋体"/>
        <charset val="134"/>
        <scheme val="minor"/>
      </rPr>
      <t>个；参加其他单位组织的出国（境）团组</t>
    </r>
    <r>
      <rPr>
        <u/>
        <sz val="10"/>
        <rFont val="宋体"/>
        <charset val="134"/>
      </rPr>
      <t xml:space="preserve"> 0  </t>
    </r>
    <r>
      <rPr>
        <sz val="10"/>
        <rFont val="宋体"/>
        <charset val="134"/>
        <scheme val="minor"/>
      </rPr>
      <t>个；全年因公出国（境）累计</t>
    </r>
    <r>
      <rPr>
        <u/>
        <sz val="10"/>
        <rFont val="宋体"/>
        <charset val="134"/>
      </rPr>
      <t xml:space="preserve">  0 </t>
    </r>
    <r>
      <rPr>
        <sz val="10"/>
        <rFont val="宋体"/>
        <charset val="134"/>
        <scheme val="minor"/>
      </rPr>
      <t>人次。</t>
    </r>
  </si>
  <si>
    <r>
      <rPr>
        <sz val="10"/>
        <rFont val="宋体"/>
        <charset val="134"/>
        <scheme val="minor"/>
      </rPr>
      <t xml:space="preserve">  2.公务接待情况：本年度使用公共预算财政拨款支出的国内公务接待共</t>
    </r>
    <r>
      <rPr>
        <u/>
        <sz val="10"/>
        <rFont val="宋体"/>
        <charset val="134"/>
        <scheme val="minor"/>
      </rPr>
      <t>89万</t>
    </r>
    <r>
      <rPr>
        <sz val="10"/>
        <rFont val="宋体"/>
        <charset val="134"/>
        <scheme val="minor"/>
      </rPr>
      <t>元。</t>
    </r>
  </si>
  <si>
    <t xml:space="preserve">    3.2022年三公经费与2021年决算数相比，整体下降，其中公务接待费减少116万，公务用车运行维护费减少63万元，减少主要原因是各单位坚持厉行节约，严格贯彻落实过“紧日子”要求，进一步压减三公经费支出规模。公务用车购置增加72万元，主要是因为部分公车已到使用年限，需新增部分公车。</t>
  </si>
  <si>
    <t xml:space="preserve">    4.三公经费2022年决算数完成预算数的21.38%，其中：公务接待费决算数完成预算数的5.8%；公务用车费决算数完成预算数的61.03%（公务用车运行维护费完成预算数的53.28%，公务用车购置费完成预算数的108.24%）。</t>
  </si>
</sst>
</file>

<file path=xl/styles.xml><?xml version="1.0" encoding="utf-8"?>
<styleSheet xmlns="http://schemas.openxmlformats.org/spreadsheetml/2006/main">
  <numFmts count="9">
    <numFmt numFmtId="176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);\(0\)"/>
    <numFmt numFmtId="178" formatCode="0.00_);\(0.00\)"/>
    <numFmt numFmtId="179" formatCode="0_ "/>
    <numFmt numFmtId="180" formatCode="#,##0_ "/>
    <numFmt numFmtId="41" formatCode="_ * #,##0_ ;_ * \-#,##0_ ;_ * &quot;-&quot;_ ;_ @_ "/>
  </numFmts>
  <fonts count="73"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20"/>
      <name val="方正小标宋_GBK"/>
      <charset val="134"/>
    </font>
    <font>
      <sz val="12"/>
      <name val="楷体_GB2312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方正黑体_GBK"/>
      <charset val="134"/>
    </font>
    <font>
      <b/>
      <sz val="12"/>
      <color theme="1"/>
      <name val="宋体"/>
      <charset val="134"/>
    </font>
    <font>
      <b/>
      <sz val="21"/>
      <name val="宋体"/>
      <charset val="134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u/>
      <sz val="11"/>
      <color theme="1"/>
      <name val="宋体"/>
      <charset val="134"/>
    </font>
    <font>
      <sz val="20"/>
      <color theme="1"/>
      <name val="方正小标宋简体"/>
      <charset val="134"/>
    </font>
    <font>
      <sz val="10"/>
      <name val="方正黑体_GBK"/>
      <charset val="0"/>
    </font>
    <font>
      <b/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  <scheme val="minor"/>
    </font>
    <font>
      <sz val="16"/>
      <name val="Times New Roman"/>
      <charset val="134"/>
    </font>
    <font>
      <b/>
      <sz val="10"/>
      <name val="宋体"/>
      <charset val="134"/>
      <scheme val="minor"/>
    </font>
    <font>
      <sz val="10"/>
      <name val="方正书宋_GBK"/>
      <charset val="0"/>
    </font>
    <font>
      <b/>
      <sz val="18"/>
      <name val="宋体"/>
      <charset val="134"/>
    </font>
    <font>
      <sz val="16"/>
      <color indexed="8"/>
      <name val="黑体"/>
      <charset val="134"/>
    </font>
    <font>
      <sz val="10"/>
      <color rgb="FF000000"/>
      <name val="宋体"/>
      <charset val="0"/>
      <scheme val="minor"/>
    </font>
    <font>
      <sz val="11"/>
      <color indexed="8"/>
      <name val="Times New Roman"/>
      <charset val="0"/>
    </font>
    <font>
      <sz val="10"/>
      <color indexed="8"/>
      <name val="宋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3"/>
      <color indexed="8"/>
      <name val="宋体"/>
      <charset val="134"/>
    </font>
    <font>
      <b/>
      <sz val="13"/>
      <color indexed="8"/>
      <name val="宋体"/>
      <charset val="134"/>
    </font>
    <font>
      <sz val="11"/>
      <name val="宋体"/>
      <charset val="134"/>
    </font>
    <font>
      <sz val="10"/>
      <color indexed="10"/>
      <name val="宋体"/>
      <charset val="134"/>
    </font>
    <font>
      <b/>
      <sz val="12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.5"/>
      <name val="宋体"/>
      <charset val="134"/>
    </font>
    <font>
      <sz val="10.5"/>
      <color theme="1"/>
      <name val="宋体"/>
      <charset val="134"/>
    </font>
    <font>
      <b/>
      <sz val="10.5"/>
      <name val="宋体"/>
      <charset val="134"/>
    </font>
    <font>
      <b/>
      <sz val="10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0"/>
      <name val="宋体"/>
      <charset val="134"/>
    </font>
    <font>
      <u/>
      <sz val="1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>
      <alignment vertical="center"/>
    </xf>
    <xf numFmtId="0" fontId="14" fillId="18" borderId="0" applyNumberFormat="false" applyBorder="false" applyAlignment="false" applyProtection="false">
      <alignment vertical="center"/>
    </xf>
    <xf numFmtId="0" fontId="50" fillId="19" borderId="0" applyNumberFormat="false" applyBorder="false" applyAlignment="false" applyProtection="false">
      <alignment vertical="center"/>
    </xf>
    <xf numFmtId="0" fontId="50" fillId="20" borderId="0" applyNumberFormat="false" applyBorder="false" applyAlignment="false" applyProtection="false">
      <alignment vertical="center"/>
    </xf>
    <xf numFmtId="0" fontId="62" fillId="22" borderId="0" applyNumberFormat="false" applyBorder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63" fillId="23" borderId="0" applyNumberFormat="false" applyBorder="false" applyAlignment="false" applyProtection="false">
      <alignment vertical="center"/>
    </xf>
    <xf numFmtId="0" fontId="50" fillId="24" borderId="0" applyNumberFormat="false" applyBorder="false" applyAlignment="false" applyProtection="false">
      <alignment vertical="center"/>
    </xf>
    <xf numFmtId="0" fontId="16" fillId="0" borderId="18" applyNumberFormat="false" applyFill="false" applyAlignment="false" applyProtection="false">
      <alignment vertical="center"/>
    </xf>
    <xf numFmtId="0" fontId="50" fillId="21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0" fillId="0" borderId="0"/>
    <xf numFmtId="0" fontId="14" fillId="0" borderId="0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69" fillId="0" borderId="1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9" fillId="16" borderId="0" applyNumberFormat="false" applyBorder="false" applyAlignment="false" applyProtection="false">
      <alignment vertical="center"/>
    </xf>
    <xf numFmtId="0" fontId="50" fillId="13" borderId="0" applyNumberFormat="false" applyBorder="false" applyAlignment="false" applyProtection="false">
      <alignment vertical="center"/>
    </xf>
    <xf numFmtId="0" fontId="50" fillId="12" borderId="0" applyNumberFormat="false" applyBorder="false" applyAlignment="false" applyProtection="false">
      <alignment vertical="center"/>
    </xf>
    <xf numFmtId="0" fontId="55" fillId="11" borderId="15" applyNumberFormat="false" applyAlignment="false" applyProtection="false">
      <alignment vertical="center"/>
    </xf>
    <xf numFmtId="0" fontId="54" fillId="0" borderId="14" applyNumberFormat="false" applyFill="false" applyAlignment="false" applyProtection="false">
      <alignment vertical="center"/>
    </xf>
    <xf numFmtId="0" fontId="53" fillId="10" borderId="13" applyNumberFormat="false" applyFont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51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58" fillId="11" borderId="17" applyNumberFormat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66" fillId="29" borderId="15" applyNumberFormat="false" applyAlignment="false" applyProtection="false">
      <alignment vertical="center"/>
    </xf>
    <xf numFmtId="0" fontId="67" fillId="0" borderId="19" applyNumberFormat="false" applyFill="false" applyAlignment="false" applyProtection="false">
      <alignment vertical="center"/>
    </xf>
    <xf numFmtId="0" fontId="0" fillId="0" borderId="0"/>
    <xf numFmtId="41" fontId="0" fillId="0" borderId="0" applyFont="false" applyFill="false" applyBorder="false" applyAlignment="false" applyProtection="false">
      <alignment vertical="center"/>
    </xf>
    <xf numFmtId="0" fontId="64" fillId="0" borderId="0"/>
    <xf numFmtId="0" fontId="68" fillId="30" borderId="20" applyNumberFormat="false" applyAlignment="false" applyProtection="false">
      <alignment vertical="center"/>
    </xf>
    <xf numFmtId="0" fontId="0" fillId="0" borderId="0">
      <alignment vertical="center"/>
    </xf>
    <xf numFmtId="0" fontId="56" fillId="0" borderId="16" applyNumberFormat="false" applyFill="false" applyAlignment="false" applyProtection="false">
      <alignment vertical="center"/>
    </xf>
    <xf numFmtId="0" fontId="70" fillId="0" borderId="0" applyNumberFormat="false" applyFill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5" fillId="0" borderId="0" applyNumberForma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51" fillId="0" borderId="0">
      <alignment vertical="center"/>
    </xf>
    <xf numFmtId="0" fontId="14" fillId="33" borderId="0" applyNumberFormat="false" applyBorder="false" applyAlignment="false" applyProtection="false">
      <alignment vertical="center"/>
    </xf>
    <xf numFmtId="0" fontId="50" fillId="34" borderId="0" applyNumberFormat="false" applyBorder="false" applyAlignment="false" applyProtection="false">
      <alignment vertical="center"/>
    </xf>
    <xf numFmtId="0" fontId="61" fillId="0" borderId="0">
      <alignment vertical="center"/>
    </xf>
    <xf numFmtId="0" fontId="50" fillId="35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50" fillId="36" borderId="0" applyNumberFormat="false" applyBorder="false" applyAlignment="false" applyProtection="false">
      <alignment vertical="center"/>
    </xf>
    <xf numFmtId="0" fontId="50" fillId="37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8" borderId="0" applyNumberFormat="false" applyBorder="false" applyAlignment="false" applyProtection="false">
      <alignment vertical="center"/>
    </xf>
    <xf numFmtId="0" fontId="51" fillId="0" borderId="0">
      <alignment vertical="center"/>
    </xf>
    <xf numFmtId="0" fontId="50" fillId="7" borderId="0" applyNumberFormat="false" applyBorder="false" applyAlignment="false" applyProtection="false">
      <alignment vertical="center"/>
    </xf>
    <xf numFmtId="0" fontId="0" fillId="0" borderId="0"/>
  </cellStyleXfs>
  <cellXfs count="26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0" fontId="0" fillId="0" borderId="0" xfId="0" applyFont="true" applyFill="true" applyAlignment="true">
      <alignment horizontal="right" vertical="center"/>
    </xf>
    <xf numFmtId="0" fontId="2" fillId="0" borderId="1" xfId="0" applyFont="true" applyFill="true" applyBorder="true" applyAlignment="true">
      <alignment horizontal="center" vertical="center"/>
    </xf>
    <xf numFmtId="3" fontId="2" fillId="0" borderId="1" xfId="36" applyNumberFormat="true" applyFont="true" applyFill="true" applyBorder="true" applyAlignment="true" applyProtection="true">
      <alignment horizontal="center" vertical="center" wrapText="true"/>
    </xf>
    <xf numFmtId="0" fontId="2" fillId="0" borderId="1" xfId="0" applyFont="true" applyFill="true" applyBorder="true" applyAlignment="true">
      <alignment vertical="center"/>
    </xf>
    <xf numFmtId="10" fontId="2" fillId="0" borderId="1" xfId="18" applyNumberFormat="true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right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3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/>
    <xf numFmtId="0" fontId="3" fillId="0" borderId="0" xfId="0" applyFont="true" applyFill="true" applyAlignment="true"/>
    <xf numFmtId="0" fontId="3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horizontal="justify" vertical="center"/>
    </xf>
    <xf numFmtId="0" fontId="3" fillId="0" borderId="0" xfId="0" applyFont="true" applyFill="true" applyAlignment="true">
      <alignment horizontal="justify" vertical="center" wrapText="true"/>
    </xf>
    <xf numFmtId="0" fontId="4" fillId="0" borderId="0" xfId="0" applyFont="true" applyFill="true" applyAlignment="true">
      <alignment vertical="center"/>
    </xf>
    <xf numFmtId="0" fontId="5" fillId="0" borderId="0" xfId="0" applyFont="true" applyFill="true" applyBorder="true" applyAlignment="true">
      <alignment vertical="center"/>
    </xf>
    <xf numFmtId="0" fontId="2" fillId="0" borderId="1" xfId="0" applyNumberFormat="true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8" fontId="6" fillId="2" borderId="0" xfId="0" applyNumberFormat="true" applyFont="true" applyFill="true" applyBorder="true" applyAlignment="true">
      <alignment vertical="center"/>
    </xf>
    <xf numFmtId="0" fontId="7" fillId="0" borderId="0" xfId="0" applyFont="true" applyFill="true" applyBorder="true" applyAlignment="true">
      <alignment vertical="center"/>
    </xf>
    <xf numFmtId="0" fontId="1" fillId="0" borderId="0" xfId="38" applyFont="true" applyFill="true" applyAlignment="true">
      <alignment horizontal="center" vertical="center"/>
    </xf>
    <xf numFmtId="0" fontId="8" fillId="0" borderId="0" xfId="0" applyFont="true" applyFill="true" applyBorder="true" applyAlignment="true">
      <alignment horizontal="left" vertical="center"/>
    </xf>
    <xf numFmtId="0" fontId="8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right" vertical="center"/>
    </xf>
    <xf numFmtId="0" fontId="9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justify" vertical="center"/>
    </xf>
    <xf numFmtId="0" fontId="3" fillId="0" borderId="1" xfId="0" applyFont="true" applyFill="true" applyBorder="true" applyAlignment="true">
      <alignment horizontal="justify" vertical="center" indent="2"/>
    </xf>
    <xf numFmtId="0" fontId="10" fillId="2" borderId="0" xfId="0" applyFont="true" applyFill="true" applyBorder="true" applyAlignment="true">
      <alignment vertical="center"/>
    </xf>
    <xf numFmtId="0" fontId="6" fillId="2" borderId="0" xfId="0" applyFont="true" applyFill="true" applyBorder="true" applyAlignment="true">
      <alignment vertical="center"/>
    </xf>
    <xf numFmtId="0" fontId="6" fillId="2" borderId="0" xfId="0" applyFont="true" applyFill="true" applyBorder="true" applyAlignment="true">
      <alignment horizontal="center" vertical="center"/>
    </xf>
    <xf numFmtId="0" fontId="11" fillId="0" borderId="0" xfId="38" applyFont="true" applyFill="true" applyAlignment="true">
      <alignment horizontal="center" vertical="center"/>
    </xf>
    <xf numFmtId="0" fontId="12" fillId="3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/>
    </xf>
    <xf numFmtId="0" fontId="15" fillId="0" borderId="2" xfId="28" applyFont="true" applyBorder="true" applyAlignment="true">
      <alignment horizontal="center" vertical="center"/>
    </xf>
    <xf numFmtId="177" fontId="16" fillId="0" borderId="1" xfId="0" applyNumberFormat="true" applyFont="true" applyFill="true" applyBorder="true" applyAlignment="true">
      <alignment horizontal="center" vertical="center"/>
    </xf>
    <xf numFmtId="179" fontId="16" fillId="0" borderId="1" xfId="0" applyNumberFormat="true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/>
    </xf>
    <xf numFmtId="0" fontId="15" fillId="3" borderId="2" xfId="0" applyFont="true" applyFill="true" applyBorder="true" applyAlignment="true">
      <alignment horizontal="center" vertical="center"/>
    </xf>
    <xf numFmtId="0" fontId="14" fillId="0" borderId="2" xfId="44" applyFont="true" applyBorder="true" applyAlignment="true">
      <alignment horizontal="center" vertical="center"/>
    </xf>
    <xf numFmtId="177" fontId="14" fillId="0" borderId="1" xfId="0" applyNumberFormat="true" applyFont="true" applyFill="true" applyBorder="true" applyAlignment="true">
      <alignment horizontal="center" vertical="center"/>
    </xf>
    <xf numFmtId="179" fontId="14" fillId="0" borderId="1" xfId="0" applyNumberFormat="true" applyFont="true" applyFill="true" applyBorder="true" applyAlignment="true">
      <alignment horizontal="center" vertical="center"/>
    </xf>
    <xf numFmtId="0" fontId="17" fillId="0" borderId="3" xfId="44" applyFont="true" applyBorder="true" applyAlignment="true">
      <alignment horizontal="center" vertical="center"/>
    </xf>
    <xf numFmtId="0" fontId="17" fillId="2" borderId="3" xfId="44" applyFont="true" applyFill="true" applyBorder="true" applyAlignment="true">
      <alignment horizontal="center" vertical="center"/>
    </xf>
    <xf numFmtId="177" fontId="14" fillId="2" borderId="1" xfId="0" applyNumberFormat="true" applyFont="true" applyFill="true" applyBorder="true" applyAlignment="true">
      <alignment horizontal="center" vertical="center"/>
    </xf>
    <xf numFmtId="179" fontId="14" fillId="2" borderId="1" xfId="0" applyNumberFormat="true" applyFont="true" applyFill="true" applyBorder="true" applyAlignment="true">
      <alignment horizontal="center" vertical="center"/>
    </xf>
    <xf numFmtId="0" fontId="17" fillId="0" borderId="4" xfId="44" applyFont="true" applyBorder="true" applyAlignment="true">
      <alignment horizontal="center" vertical="center"/>
    </xf>
    <xf numFmtId="0" fontId="15" fillId="3" borderId="5" xfId="0" applyFont="true" applyFill="true" applyBorder="true" applyAlignment="true">
      <alignment horizontal="center" vertical="center"/>
    </xf>
    <xf numFmtId="0" fontId="14" fillId="0" borderId="2" xfId="43" applyFont="true" applyBorder="true" applyAlignment="true">
      <alignment horizontal="center" vertical="center"/>
    </xf>
    <xf numFmtId="0" fontId="17" fillId="3" borderId="5" xfId="58" applyFont="true" applyFill="true" applyBorder="true" applyAlignment="true">
      <alignment horizontal="center" vertical="center"/>
    </xf>
    <xf numFmtId="0" fontId="17" fillId="3" borderId="5" xfId="58" applyFont="true" applyFill="true" applyBorder="true" applyAlignment="true">
      <alignment horizontal="center" vertical="center" wrapText="true"/>
    </xf>
    <xf numFmtId="0" fontId="14" fillId="0" borderId="2" xfId="14" applyFont="true" applyBorder="true" applyAlignment="true">
      <alignment horizontal="center" vertical="center"/>
    </xf>
    <xf numFmtId="0" fontId="17" fillId="0" borderId="2" xfId="0" applyFont="true" applyFill="true" applyBorder="true" applyAlignment="true">
      <alignment horizontal="center" vertical="center"/>
    </xf>
    <xf numFmtId="0" fontId="18" fillId="3" borderId="2" xfId="0" applyFont="true" applyFill="true" applyBorder="true" applyAlignment="true">
      <alignment horizontal="center" vertical="center"/>
    </xf>
    <xf numFmtId="0" fontId="17" fillId="3" borderId="2" xfId="62" applyFont="true" applyFill="true" applyBorder="true" applyAlignment="true">
      <alignment horizontal="center" vertical="center" wrapText="true"/>
    </xf>
    <xf numFmtId="0" fontId="17" fillId="0" borderId="2" xfId="40" applyFont="true" applyBorder="true" applyAlignment="true">
      <alignment horizontal="center" vertical="center"/>
    </xf>
    <xf numFmtId="0" fontId="17" fillId="2" borderId="2" xfId="40" applyFont="true" applyFill="true" applyBorder="true" applyAlignment="true">
      <alignment horizontal="center" vertical="center"/>
    </xf>
    <xf numFmtId="178" fontId="19" fillId="2" borderId="0" xfId="0" applyNumberFormat="true" applyFont="true" applyFill="true" applyBorder="true" applyAlignment="true">
      <alignment vertical="center"/>
    </xf>
    <xf numFmtId="10" fontId="10" fillId="2" borderId="0" xfId="18" applyNumberFormat="true" applyFont="true" applyFill="true" applyBorder="true" applyAlignment="true">
      <alignment vertical="center"/>
    </xf>
    <xf numFmtId="0" fontId="17" fillId="0" borderId="2" xfId="40" applyNumberFormat="true" applyFont="true" applyBorder="true" applyAlignment="true">
      <alignment horizontal="center" vertical="center" wrapText="true"/>
    </xf>
    <xf numFmtId="0" fontId="10" fillId="3" borderId="2" xfId="0" applyFont="true" applyFill="true" applyBorder="true" applyAlignment="true">
      <alignment horizontal="center" vertical="center"/>
    </xf>
    <xf numFmtId="0" fontId="6" fillId="3" borderId="2" xfId="0" applyFont="true" applyFill="true" applyBorder="true" applyAlignment="true">
      <alignment horizontal="center" vertical="center"/>
    </xf>
    <xf numFmtId="0" fontId="17" fillId="3" borderId="2" xfId="48" applyFont="true" applyFill="true" applyBorder="true" applyAlignment="true">
      <alignment horizontal="center" vertical="center"/>
    </xf>
    <xf numFmtId="0" fontId="6" fillId="3" borderId="2" xfId="48" applyFont="true" applyFill="true" applyBorder="true" applyAlignment="true">
      <alignment horizontal="center" vertical="center"/>
    </xf>
    <xf numFmtId="0" fontId="17" fillId="3" borderId="2" xfId="48" applyFont="true" applyFill="true" applyBorder="true" applyAlignment="true">
      <alignment horizontal="center" vertical="center" wrapText="true"/>
    </xf>
    <xf numFmtId="0" fontId="17" fillId="3" borderId="2" xfId="60" applyFont="true" applyFill="true" applyBorder="true" applyAlignment="true">
      <alignment horizontal="center" vertical="center"/>
    </xf>
    <xf numFmtId="0" fontId="17" fillId="3" borderId="2" xfId="60" applyFont="true" applyFill="true" applyBorder="true" applyAlignment="true">
      <alignment horizontal="center" vertical="center" wrapText="true"/>
    </xf>
    <xf numFmtId="0" fontId="17" fillId="2" borderId="2" xfId="60" applyFont="true" applyFill="true" applyBorder="true" applyAlignment="true">
      <alignment horizontal="center" vertical="center"/>
    </xf>
    <xf numFmtId="178" fontId="6" fillId="2" borderId="0" xfId="0" applyNumberFormat="true" applyFont="true" applyFill="true" applyBorder="true" applyAlignment="true">
      <alignment horizontal="center" vertical="center"/>
    </xf>
    <xf numFmtId="0" fontId="1" fillId="2" borderId="0" xfId="0" applyNumberFormat="true" applyFont="true" applyFill="true" applyBorder="true" applyAlignment="true" applyProtection="true">
      <alignment horizontal="center" vertical="center"/>
    </xf>
    <xf numFmtId="0" fontId="3" fillId="2" borderId="6" xfId="0" applyNumberFormat="true" applyFont="true" applyFill="true" applyBorder="true" applyAlignment="true" applyProtection="true">
      <alignment vertical="center"/>
    </xf>
    <xf numFmtId="0" fontId="2" fillId="2" borderId="6" xfId="0" applyNumberFormat="true" applyFont="true" applyFill="true" applyBorder="true" applyAlignment="true" applyProtection="true">
      <alignment vertical="center"/>
    </xf>
    <xf numFmtId="0" fontId="20" fillId="2" borderId="7" xfId="0" applyNumberFormat="true" applyFont="true" applyFill="true" applyBorder="true" applyAlignment="true" applyProtection="true">
      <alignment horizontal="center" vertical="center"/>
    </xf>
    <xf numFmtId="0" fontId="20" fillId="2" borderId="7" xfId="0" applyNumberFormat="true" applyFont="true" applyFill="true" applyBorder="true" applyAlignment="true" applyProtection="true">
      <alignment horizontal="center" vertical="center" wrapText="true"/>
    </xf>
    <xf numFmtId="0" fontId="21" fillId="2" borderId="1" xfId="0" applyNumberFormat="true" applyFont="true" applyFill="true" applyBorder="true" applyAlignment="true" applyProtection="true">
      <alignment horizontal="left" vertical="center"/>
    </xf>
    <xf numFmtId="179" fontId="21" fillId="2" borderId="1" xfId="0" applyNumberFormat="true" applyFont="true" applyFill="true" applyBorder="true" applyAlignment="true" applyProtection="true">
      <alignment horizontal="center" vertical="center"/>
    </xf>
    <xf numFmtId="0" fontId="2" fillId="2" borderId="1" xfId="0" applyNumberFormat="true" applyFont="true" applyFill="true" applyBorder="true" applyAlignment="true" applyProtection="true">
      <alignment horizontal="left" vertical="center"/>
    </xf>
    <xf numFmtId="179" fontId="2" fillId="2" borderId="1" xfId="0" applyNumberFormat="true" applyFont="true" applyFill="true" applyBorder="true" applyAlignment="true" applyProtection="true">
      <alignment horizontal="center" vertical="center"/>
    </xf>
    <xf numFmtId="0" fontId="2" fillId="2" borderId="6" xfId="0" applyNumberFormat="true" applyFont="true" applyFill="true" applyBorder="true" applyAlignment="true" applyProtection="true">
      <alignment horizontal="right" vertical="center"/>
    </xf>
    <xf numFmtId="2" fontId="22" fillId="0" borderId="0" xfId="0" applyNumberFormat="true" applyFont="true" applyFill="true" applyBorder="true" applyAlignment="true" applyProtection="true">
      <alignment horizontal="center" vertical="center"/>
    </xf>
    <xf numFmtId="31" fontId="3" fillId="0" borderId="0" xfId="0" applyNumberFormat="true" applyFont="true" applyFill="true" applyBorder="true" applyAlignment="true" applyProtection="true">
      <alignment horizontal="left" vertical="center"/>
    </xf>
    <xf numFmtId="2" fontId="23" fillId="0" borderId="0" xfId="0" applyNumberFormat="true" applyFont="true" applyFill="true" applyBorder="true" applyAlignment="true">
      <alignment vertical="center"/>
    </xf>
    <xf numFmtId="2" fontId="24" fillId="0" borderId="0" xfId="0" applyNumberFormat="true" applyFont="true" applyFill="true" applyBorder="true" applyAlignment="true" applyProtection="true">
      <alignment horizontal="left" vertical="center"/>
    </xf>
    <xf numFmtId="2" fontId="24" fillId="0" borderId="0" xfId="0" applyNumberFormat="true" applyFont="true" applyFill="true" applyAlignment="true" applyProtection="true">
      <alignment horizontal="left" vertical="center"/>
    </xf>
    <xf numFmtId="2" fontId="25" fillId="0" borderId="1" xfId="0" applyNumberFormat="true" applyFont="true" applyFill="true" applyBorder="true" applyAlignment="true" applyProtection="true">
      <alignment horizontal="center" vertical="center" wrapText="true"/>
    </xf>
    <xf numFmtId="2" fontId="25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 applyProtection="true">
      <alignment horizontal="left" vertical="center" wrapText="true" indent="1"/>
    </xf>
    <xf numFmtId="0" fontId="3" fillId="4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left" vertical="center"/>
    </xf>
    <xf numFmtId="0" fontId="26" fillId="0" borderId="0" xfId="0" applyFont="true" applyFill="true" applyBorder="true" applyAlignment="true">
      <alignment horizontal="right" vertical="center"/>
    </xf>
    <xf numFmtId="0" fontId="0" fillId="0" borderId="0" xfId="0" applyAlignment="true">
      <alignment vertical="center"/>
    </xf>
    <xf numFmtId="10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27" fillId="0" borderId="0" xfId="0" applyNumberFormat="true" applyFont="true" applyFill="true" applyAlignment="true" applyProtection="true">
      <alignment horizontal="center" vertical="center"/>
    </xf>
    <xf numFmtId="0" fontId="27" fillId="0" borderId="0" xfId="0" applyNumberFormat="true" applyFont="true" applyFill="true" applyBorder="true" applyAlignment="true" applyProtection="true">
      <alignment vertical="center"/>
    </xf>
    <xf numFmtId="0" fontId="3" fillId="0" borderId="0" xfId="0" applyNumberFormat="true" applyFont="true" applyFill="true" applyAlignment="true" applyProtection="true">
      <alignment horizontal="left" vertical="center"/>
    </xf>
    <xf numFmtId="0" fontId="2" fillId="0" borderId="0" xfId="0" applyNumberFormat="true" applyFont="true" applyFill="true" applyAlignment="true" applyProtection="true">
      <alignment horizontal="right" vertical="center"/>
    </xf>
    <xf numFmtId="0" fontId="0" fillId="0" borderId="0" xfId="0" applyNumberFormat="true" applyFont="true" applyFill="true" applyBorder="true" applyAlignment="true" applyProtection="true">
      <alignment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25" fillId="2" borderId="1" xfId="0" applyFont="true" applyFill="true" applyBorder="true" applyAlignment="true">
      <alignment horizontal="center" vertical="center" wrapText="true"/>
    </xf>
    <xf numFmtId="0" fontId="25" fillId="2" borderId="1" xfId="0" applyFont="true" applyFill="true" applyBorder="true" applyAlignment="true">
      <alignment horizontal="center" vertical="center"/>
    </xf>
    <xf numFmtId="0" fontId="2" fillId="0" borderId="0" xfId="0" applyFont="true">
      <alignment vertical="center"/>
    </xf>
    <xf numFmtId="0" fontId="3" fillId="2" borderId="1" xfId="0" applyFont="true" applyFill="true" applyBorder="true" applyAlignment="true">
      <alignment horizontal="left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2" fillId="0" borderId="0" xfId="0" applyNumberFormat="true" applyFont="true" applyFill="true" applyBorder="true" applyAlignment="true" applyProtection="true">
      <alignment vertical="center"/>
    </xf>
    <xf numFmtId="0" fontId="1" fillId="2" borderId="0" xfId="0" applyFont="true" applyFill="true" applyBorder="true" applyAlignment="true">
      <alignment horizontal="center" vertical="center"/>
    </xf>
    <xf numFmtId="0" fontId="3" fillId="2" borderId="0" xfId="0" applyFont="true" applyFill="true" applyBorder="true" applyAlignment="true">
      <alignment vertical="center"/>
    </xf>
    <xf numFmtId="0" fontId="2" fillId="2" borderId="0" xfId="0" applyFont="true" applyFill="true" applyBorder="true" applyAlignment="true">
      <alignment vertical="center"/>
    </xf>
    <xf numFmtId="0" fontId="2" fillId="2" borderId="0" xfId="0" applyFont="true" applyFill="true" applyAlignment="true">
      <alignment horizontal="right" vertical="center"/>
    </xf>
    <xf numFmtId="0" fontId="3" fillId="2" borderId="0" xfId="0" applyFont="true" applyFill="true" applyBorder="true" applyAlignment="true">
      <alignment horizontal="left" vertical="center" wrapText="true"/>
    </xf>
    <xf numFmtId="0" fontId="28" fillId="0" borderId="0" xfId="0" applyFont="true" applyFill="true" applyBorder="true" applyAlignment="true">
      <alignment horizontal="center" vertical="center"/>
    </xf>
    <xf numFmtId="0" fontId="29" fillId="0" borderId="0" xfId="0" applyFont="true" applyFill="true" applyBorder="true" applyAlignment="true">
      <alignment vertical="center"/>
    </xf>
    <xf numFmtId="0" fontId="30" fillId="0" borderId="0" xfId="0" applyFont="true" applyFill="true" applyBorder="true" applyAlignment="true">
      <alignment vertical="center"/>
    </xf>
    <xf numFmtId="0" fontId="31" fillId="0" borderId="0" xfId="0" applyFont="true" applyFill="true" applyBorder="true" applyAlignment="true">
      <alignment horizontal="right" vertical="center"/>
    </xf>
    <xf numFmtId="0" fontId="32" fillId="0" borderId="1" xfId="0" applyFont="true" applyFill="true" applyBorder="true" applyAlignment="true">
      <alignment horizontal="center" vertical="center"/>
    </xf>
    <xf numFmtId="0" fontId="33" fillId="0" borderId="1" xfId="0" applyFont="true" applyFill="true" applyBorder="true" applyAlignment="true">
      <alignment horizontal="center" vertical="center"/>
    </xf>
    <xf numFmtId="180" fontId="33" fillId="0" borderId="1" xfId="0" applyNumberFormat="true" applyFont="true" applyFill="true" applyBorder="true" applyAlignment="true">
      <alignment horizontal="center" vertical="center"/>
    </xf>
    <xf numFmtId="0" fontId="27" fillId="0" borderId="0" xfId="0" applyNumberFormat="true" applyFont="true" applyFill="true" applyBorder="true" applyAlignment="true" applyProtection="true">
      <alignment horizontal="center" vertical="center"/>
    </xf>
    <xf numFmtId="0" fontId="3" fillId="0" borderId="0" xfId="0" applyFont="true" applyAlignment="true">
      <alignment vertical="center"/>
    </xf>
    <xf numFmtId="0" fontId="3" fillId="0" borderId="0" xfId="0" applyFont="true" applyAlignment="true">
      <alignment horizontal="right" vertical="center"/>
    </xf>
    <xf numFmtId="0" fontId="2" fillId="0" borderId="1" xfId="0" applyNumberFormat="true" applyFont="true" applyFill="true" applyBorder="true" applyAlignment="true" applyProtection="true">
      <alignment horizontal="center" vertical="center"/>
    </xf>
    <xf numFmtId="0" fontId="21" fillId="3" borderId="1" xfId="0" applyNumberFormat="true" applyFont="true" applyFill="true" applyBorder="true" applyAlignment="true" applyProtection="true">
      <alignment horizontal="left" vertical="center"/>
    </xf>
    <xf numFmtId="179" fontId="2" fillId="3" borderId="1" xfId="0" applyNumberFormat="true" applyFont="true" applyFill="true" applyBorder="true" applyAlignment="true" applyProtection="true">
      <alignment horizontal="center" vertical="center"/>
    </xf>
    <xf numFmtId="0" fontId="2" fillId="3" borderId="1" xfId="0" applyNumberFormat="true" applyFont="true" applyFill="true" applyBorder="true" applyAlignment="true" applyProtection="true">
      <alignment horizontal="left" vertical="center"/>
    </xf>
    <xf numFmtId="0" fontId="0" fillId="0" borderId="0" xfId="0" applyFont="true" applyFill="true" applyBorder="true" applyAlignment="true"/>
    <xf numFmtId="0" fontId="0" fillId="0" borderId="0" xfId="0" applyFont="true" applyFill="true" applyAlignment="true"/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27" fillId="0" borderId="0" xfId="0" applyNumberFormat="true" applyFont="true" applyFill="true" applyBorder="true" applyAlignment="true" applyProtection="true">
      <alignment horizontal="center" vertical="center"/>
    </xf>
    <xf numFmtId="0" fontId="3" fillId="0" borderId="6" xfId="0" applyNumberFormat="true" applyFont="true" applyFill="true" applyBorder="true" applyAlignment="true" applyProtection="true">
      <alignment horizontal="left" vertical="center"/>
    </xf>
    <xf numFmtId="0" fontId="3" fillId="0" borderId="6" xfId="0" applyNumberFormat="true" applyFont="true" applyFill="true" applyBorder="true" applyAlignment="true" applyProtection="true">
      <alignment horizontal="right" vertical="center"/>
    </xf>
    <xf numFmtId="0" fontId="2" fillId="0" borderId="6" xfId="0" applyNumberFormat="true" applyFont="true" applyFill="true" applyBorder="true" applyAlignment="true" applyProtection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176" fontId="2" fillId="0" borderId="1" xfId="0" applyNumberFormat="true" applyFont="true" applyFill="true" applyBorder="true" applyAlignment="true" applyProtection="true">
      <alignment horizontal="center" vertical="center"/>
    </xf>
    <xf numFmtId="176" fontId="2" fillId="0" borderId="1" xfId="0" applyNumberFormat="true" applyFont="true" applyFill="true" applyBorder="true" applyAlignment="true"/>
    <xf numFmtId="176" fontId="2" fillId="0" borderId="1" xfId="0" applyNumberFormat="true" applyFont="true" applyFill="true" applyBorder="true" applyAlignment="true" applyProtection="true">
      <alignment horizontal="left" vertical="center"/>
    </xf>
    <xf numFmtId="176" fontId="2" fillId="0" borderId="1" xfId="0" applyNumberFormat="true" applyFont="true" applyFill="true" applyBorder="true" applyAlignment="true" applyProtection="true">
      <alignment horizontal="center" vertical="center"/>
    </xf>
    <xf numFmtId="176" fontId="2" fillId="0" borderId="1" xfId="0" applyNumberFormat="true" applyFont="true" applyFill="true" applyBorder="true" applyAlignment="true" applyProtection="true">
      <alignment vertical="center"/>
    </xf>
    <xf numFmtId="0" fontId="0" fillId="0" borderId="0" xfId="0" applyFont="true" applyFill="true" applyBorder="true" applyAlignment="true"/>
    <xf numFmtId="0" fontId="0" fillId="0" borderId="0" xfId="0" applyFont="true" applyFill="true" applyAlignment="true"/>
    <xf numFmtId="0" fontId="0" fillId="0" borderId="0" xfId="0" applyFill="true" applyBorder="true" applyAlignment="true"/>
    <xf numFmtId="0" fontId="3" fillId="0" borderId="6" xfId="0" applyNumberFormat="true" applyFont="true" applyFill="true" applyBorder="true" applyAlignment="true" applyProtection="true">
      <alignment horizontal="left" vertical="center"/>
    </xf>
    <xf numFmtId="0" fontId="3" fillId="0" borderId="6" xfId="0" applyNumberFormat="true" applyFont="true" applyFill="true" applyBorder="true" applyAlignment="true" applyProtection="true">
      <alignment horizontal="right" vertical="center"/>
    </xf>
    <xf numFmtId="0" fontId="2" fillId="0" borderId="6" xfId="0" applyNumberFormat="true" applyFont="true" applyFill="true" applyBorder="true" applyAlignment="true" applyProtection="true">
      <alignment horizontal="right" vertical="center"/>
    </xf>
    <xf numFmtId="0" fontId="2" fillId="0" borderId="1" xfId="0" applyNumberFormat="true" applyFont="true" applyFill="true" applyBorder="true" applyAlignment="true" applyProtection="true">
      <alignment horizontal="center" vertical="center"/>
    </xf>
    <xf numFmtId="176" fontId="2" fillId="0" borderId="1" xfId="0" applyNumberFormat="true" applyFont="true" applyFill="true" applyBorder="true" applyAlignment="true" applyProtection="true">
      <alignment horizontal="center" vertical="center"/>
    </xf>
    <xf numFmtId="0" fontId="2" fillId="0" borderId="1" xfId="0" applyFont="true" applyFill="true" applyBorder="true" applyAlignment="true"/>
    <xf numFmtId="0" fontId="2" fillId="0" borderId="1" xfId="0" applyNumberFormat="true" applyFont="true" applyFill="true" applyBorder="true" applyAlignment="true" applyProtection="true">
      <alignment horizontal="left" vertical="center"/>
    </xf>
    <xf numFmtId="0" fontId="2" fillId="0" borderId="1" xfId="0" applyNumberFormat="true" applyFont="true" applyFill="true" applyBorder="true" applyAlignment="true" applyProtection="true">
      <alignment vertical="center"/>
    </xf>
    <xf numFmtId="0" fontId="2" fillId="0" borderId="8" xfId="0" applyNumberFormat="true" applyFont="true" applyFill="true" applyBorder="true" applyAlignment="true" applyProtection="true">
      <alignment horizontal="center" vertical="center"/>
    </xf>
    <xf numFmtId="0" fontId="2" fillId="0" borderId="2" xfId="0" applyNumberFormat="true" applyFont="true" applyFill="true" applyBorder="true" applyAlignment="true" applyProtection="true">
      <alignment horizontal="center" vertical="center"/>
    </xf>
    <xf numFmtId="176" fontId="2" fillId="4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0" fontId="0" fillId="5" borderId="0" xfId="0" applyFont="true" applyFill="true" applyBorder="true" applyAlignment="true"/>
    <xf numFmtId="0" fontId="0" fillId="5" borderId="0" xfId="0" applyFont="true" applyFill="true" applyAlignment="true"/>
    <xf numFmtId="0" fontId="2" fillId="0" borderId="7" xfId="0" applyNumberFormat="true" applyFont="true" applyFill="true" applyBorder="true" applyAlignment="true" applyProtection="true">
      <alignment horizontal="center" vertical="center"/>
    </xf>
    <xf numFmtId="0" fontId="2" fillId="0" borderId="9" xfId="0" applyNumberFormat="true" applyFont="true" applyFill="true" applyBorder="true" applyAlignment="true" applyProtection="true">
      <alignment horizontal="center" vertical="center"/>
    </xf>
    <xf numFmtId="0" fontId="21" fillId="0" borderId="1" xfId="0" applyNumberFormat="true" applyFont="true" applyFill="true" applyBorder="true" applyAlignment="true" applyProtection="true">
      <alignment vertical="center"/>
    </xf>
    <xf numFmtId="179" fontId="21" fillId="0" borderId="1" xfId="0" applyNumberFormat="true" applyFont="true" applyFill="true" applyBorder="true" applyAlignment="true" applyProtection="true">
      <alignment horizontal="center" vertical="center"/>
    </xf>
    <xf numFmtId="0" fontId="2" fillId="0" borderId="1" xfId="0" applyNumberFormat="true" applyFont="true" applyFill="true" applyBorder="true" applyAlignment="true" applyProtection="true">
      <alignment vertical="center"/>
    </xf>
    <xf numFmtId="179" fontId="2" fillId="0" borderId="1" xfId="0" applyNumberFormat="true" applyFont="true" applyFill="true" applyBorder="true" applyAlignment="true" applyProtection="true">
      <alignment horizontal="center" vertical="center"/>
    </xf>
    <xf numFmtId="0" fontId="2" fillId="0" borderId="7" xfId="0" applyNumberFormat="true" applyFont="true" applyFill="true" applyBorder="true" applyAlignment="true" applyProtection="true">
      <alignment horizontal="left" vertical="center"/>
    </xf>
    <xf numFmtId="179" fontId="2" fillId="0" borderId="7" xfId="0" applyNumberFormat="true" applyFont="true" applyFill="true" applyBorder="true" applyAlignment="true" applyProtection="true">
      <alignment horizontal="center" vertical="center"/>
    </xf>
    <xf numFmtId="0" fontId="2" fillId="0" borderId="1" xfId="0" applyNumberFormat="true" applyFont="true" applyFill="true" applyBorder="true" applyAlignment="true" applyProtection="true">
      <alignment horizontal="left" vertical="center"/>
    </xf>
    <xf numFmtId="179" fontId="2" fillId="0" borderId="1" xfId="0" applyNumberFormat="true" applyFont="true" applyFill="true" applyBorder="true" applyAlignment="true">
      <alignment horizontal="center" vertical="center"/>
    </xf>
    <xf numFmtId="0" fontId="0" fillId="2" borderId="0" xfId="0" applyFill="true" applyAlignment="true"/>
    <xf numFmtId="0" fontId="27" fillId="2" borderId="0" xfId="0" applyNumberFormat="true" applyFont="true" applyFill="true" applyAlignment="true" applyProtection="true">
      <alignment horizontal="center" vertical="center"/>
    </xf>
    <xf numFmtId="0" fontId="3" fillId="4" borderId="1" xfId="0" applyFont="true" applyFill="true" applyBorder="true" applyAlignment="true">
      <alignment horizontal="center" vertical="center" wrapText="true"/>
    </xf>
    <xf numFmtId="0" fontId="3" fillId="4" borderId="1" xfId="0" applyFont="true" applyFill="true" applyBorder="true" applyAlignment="true">
      <alignment horizontal="left" vertical="center"/>
    </xf>
    <xf numFmtId="0" fontId="3" fillId="4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vertical="center"/>
    </xf>
    <xf numFmtId="0" fontId="25" fillId="4" borderId="1" xfId="0" applyFont="true" applyFill="true" applyBorder="true" applyAlignment="true">
      <alignment horizontal="left" vertical="center"/>
    </xf>
    <xf numFmtId="0" fontId="25" fillId="4" borderId="1" xfId="0" applyFont="true" applyFill="true" applyBorder="true" applyAlignment="true">
      <alignment horizontal="center" vertical="center"/>
    </xf>
    <xf numFmtId="0" fontId="2" fillId="2" borderId="0" xfId="0" applyFont="true" applyFill="true" applyBorder="true" applyAlignment="true">
      <alignment horizontal="right" vertical="center"/>
    </xf>
    <xf numFmtId="0" fontId="0" fillId="0" borderId="0" xfId="0" applyFont="true" applyFill="true" applyBorder="true" applyAlignment="true"/>
    <xf numFmtId="0" fontId="28" fillId="0" borderId="0" xfId="16" applyFont="true" applyFill="true" applyBorder="true" applyAlignment="true">
      <alignment horizontal="center" vertical="center" wrapText="true"/>
    </xf>
    <xf numFmtId="0" fontId="34" fillId="0" borderId="0" xfId="16" applyFont="true" applyFill="true" applyBorder="true" applyAlignment="true">
      <alignment vertical="center" wrapText="true"/>
    </xf>
    <xf numFmtId="0" fontId="34" fillId="0" borderId="0" xfId="16" applyFont="true" applyFill="true" applyBorder="true" applyAlignment="true">
      <alignment horizontal="right" vertical="center" wrapText="true"/>
    </xf>
    <xf numFmtId="0" fontId="35" fillId="0" borderId="1" xfId="16" applyFont="true" applyFill="true" applyBorder="true" applyAlignment="true">
      <alignment horizontal="center" vertical="center" wrapText="true"/>
    </xf>
    <xf numFmtId="0" fontId="14" fillId="0" borderId="1" xfId="16" applyFont="true" applyFill="true" applyBorder="true" applyAlignment="true">
      <alignment vertical="center"/>
    </xf>
    <xf numFmtId="0" fontId="36" fillId="0" borderId="0" xfId="16" applyFont="true" applyFill="true" applyBorder="true" applyAlignment="true">
      <alignment horizontal="center" vertical="center"/>
    </xf>
    <xf numFmtId="0" fontId="37" fillId="0" borderId="0" xfId="16" applyFont="true" applyFill="true" applyBorder="true" applyAlignment="true">
      <alignment horizontal="center" vertical="center"/>
    </xf>
    <xf numFmtId="0" fontId="0" fillId="0" borderId="0" xfId="0" applyFont="true" applyFill="true">
      <alignment vertical="center"/>
    </xf>
    <xf numFmtId="0" fontId="0" fillId="0" borderId="0" xfId="0" applyFill="true">
      <alignment vertical="center"/>
    </xf>
    <xf numFmtId="0" fontId="3" fillId="0" borderId="0" xfId="0" applyNumberFormat="true" applyFont="true" applyFill="true" applyAlignment="true" applyProtection="true">
      <alignment horizontal="right" vertical="center"/>
    </xf>
    <xf numFmtId="0" fontId="21" fillId="0" borderId="1" xfId="0" applyNumberFormat="true" applyFont="true" applyFill="true" applyBorder="true" applyAlignment="true" applyProtection="true">
      <alignment horizontal="center" vertical="center"/>
    </xf>
    <xf numFmtId="0" fontId="2" fillId="0" borderId="8" xfId="0" applyNumberFormat="true" applyFont="true" applyFill="true" applyBorder="true" applyAlignment="true" applyProtection="true">
      <alignment horizontal="left" vertical="center"/>
    </xf>
    <xf numFmtId="0" fontId="2" fillId="0" borderId="8" xfId="0" applyNumberFormat="true" applyFont="true" applyFill="true" applyBorder="true" applyAlignment="true" applyProtection="true">
      <alignment vertical="center"/>
    </xf>
    <xf numFmtId="179" fontId="2" fillId="0" borderId="9" xfId="0" applyNumberFormat="true" applyFont="true" applyFill="true" applyBorder="true" applyAlignment="true" applyProtection="true">
      <alignment horizontal="center" vertical="center"/>
    </xf>
    <xf numFmtId="0" fontId="2" fillId="0" borderId="5" xfId="0" applyNumberFormat="true" applyFont="true" applyFill="true" applyBorder="true" applyAlignment="true" applyProtection="true">
      <alignment horizontal="left" vertical="center"/>
    </xf>
    <xf numFmtId="0" fontId="2" fillId="0" borderId="5" xfId="0" applyNumberFormat="true" applyFont="true" applyFill="true" applyBorder="true" applyAlignment="true" applyProtection="true">
      <alignment vertical="center"/>
    </xf>
    <xf numFmtId="0" fontId="0" fillId="0" borderId="0" xfId="0" applyFill="true" applyAlignment="true"/>
    <xf numFmtId="0" fontId="3" fillId="2" borderId="0" xfId="0" applyNumberFormat="true" applyFont="true" applyFill="true" applyAlignment="true" applyProtection="true">
      <alignment horizontal="left" vertical="center"/>
    </xf>
    <xf numFmtId="0" fontId="3" fillId="2" borderId="0" xfId="0" applyNumberFormat="true" applyFont="true" applyFill="true" applyAlignment="true" applyProtection="true">
      <alignment horizontal="right" vertical="center"/>
    </xf>
    <xf numFmtId="0" fontId="2" fillId="2" borderId="0" xfId="0" applyNumberFormat="true" applyFont="true" applyFill="true" applyAlignment="true" applyProtection="true">
      <alignment horizontal="right" vertical="center"/>
    </xf>
    <xf numFmtId="0" fontId="21" fillId="2" borderId="1" xfId="0" applyNumberFormat="true" applyFont="true" applyFill="true" applyBorder="true" applyAlignment="true" applyProtection="true">
      <alignment horizontal="center" vertical="center"/>
    </xf>
    <xf numFmtId="0" fontId="21" fillId="2" borderId="1" xfId="0" applyNumberFormat="true" applyFont="true" applyFill="true" applyBorder="true" applyAlignment="true" applyProtection="true">
      <alignment vertical="center"/>
    </xf>
    <xf numFmtId="0" fontId="2" fillId="2" borderId="1" xfId="0" applyNumberFormat="true" applyFont="true" applyFill="true" applyBorder="true" applyAlignment="true" applyProtection="true">
      <alignment vertical="center"/>
    </xf>
    <xf numFmtId="179" fontId="2" fillId="6" borderId="1" xfId="0" applyNumberFormat="true" applyFont="true" applyFill="true" applyBorder="true" applyAlignment="true" applyProtection="true">
      <alignment horizontal="center" vertical="center"/>
    </xf>
    <xf numFmtId="179" fontId="2" fillId="6" borderId="9" xfId="0" applyNumberFormat="true" applyFont="true" applyFill="true" applyBorder="true" applyAlignment="true" applyProtection="true">
      <alignment horizontal="center" vertical="center"/>
    </xf>
    <xf numFmtId="0" fontId="2" fillId="2" borderId="8" xfId="0" applyNumberFormat="true" applyFont="true" applyFill="true" applyBorder="true" applyAlignment="true" applyProtection="true">
      <alignment vertical="center"/>
    </xf>
    <xf numFmtId="179" fontId="2" fillId="6" borderId="7" xfId="0" applyNumberFormat="true" applyFont="true" applyFill="true" applyBorder="true" applyAlignment="true" applyProtection="true">
      <alignment horizontal="center" vertical="center"/>
    </xf>
    <xf numFmtId="179" fontId="2" fillId="0" borderId="8" xfId="0" applyNumberFormat="true" applyFont="true" applyFill="true" applyBorder="true" applyAlignment="true" applyProtection="true">
      <alignment horizontal="center" vertical="center"/>
    </xf>
    <xf numFmtId="179" fontId="2" fillId="0" borderId="10" xfId="0" applyNumberFormat="true" applyFont="true" applyFill="true" applyBorder="true" applyAlignment="true" applyProtection="true">
      <alignment horizontal="center" vertical="center"/>
    </xf>
    <xf numFmtId="0" fontId="0" fillId="2" borderId="0" xfId="0" applyFill="true" applyAlignment="true">
      <alignment vertical="center"/>
    </xf>
    <xf numFmtId="179" fontId="21" fillId="3" borderId="1" xfId="0" applyNumberFormat="true" applyFont="true" applyFill="true" applyBorder="true" applyAlignment="true" applyProtection="true">
      <alignment horizontal="center" vertical="center"/>
    </xf>
    <xf numFmtId="0" fontId="38" fillId="0" borderId="0" xfId="0" applyFont="true" applyFill="true" applyBorder="true" applyAlignment="true"/>
    <xf numFmtId="2" fontId="22" fillId="0" borderId="0" xfId="0" applyNumberFormat="true" applyFont="true" applyFill="true" applyAlignment="true" applyProtection="true">
      <alignment horizontal="center" vertical="center"/>
    </xf>
    <xf numFmtId="31" fontId="39" fillId="0" borderId="0" xfId="0" applyNumberFormat="true" applyFont="true" applyFill="true" applyBorder="true" applyAlignment="true" applyProtection="true">
      <alignment horizontal="left" vertical="center"/>
    </xf>
    <xf numFmtId="2" fontId="2" fillId="0" borderId="0" xfId="0" applyNumberFormat="true" applyFont="true" applyFill="true" applyBorder="true" applyAlignment="true" applyProtection="true">
      <alignment horizontal="right" vertical="center"/>
    </xf>
    <xf numFmtId="0" fontId="0" fillId="0" borderId="0" xfId="0" applyFill="true" applyBorder="true" applyAlignment="true">
      <alignment vertical="center"/>
    </xf>
    <xf numFmtId="2" fontId="21" fillId="0" borderId="1" xfId="0" applyNumberFormat="true" applyFont="true" applyFill="true" applyBorder="true" applyAlignment="true" applyProtection="true">
      <alignment horizontal="center" vertical="center" wrapText="true"/>
    </xf>
    <xf numFmtId="0" fontId="21" fillId="0" borderId="1" xfId="0" applyNumberFormat="true" applyFont="true" applyFill="true" applyBorder="true" applyAlignment="true" applyProtection="true">
      <alignment horizontal="left" vertical="center"/>
    </xf>
    <xf numFmtId="179" fontId="2" fillId="0" borderId="1" xfId="0" applyNumberFormat="true" applyFont="true" applyFill="true" applyBorder="true" applyAlignment="true">
      <alignment horizontal="center"/>
    </xf>
    <xf numFmtId="0" fontId="2" fillId="0" borderId="0" xfId="0" applyNumberFormat="true" applyFont="true" applyFill="true" applyBorder="true" applyAlignment="true" applyProtection="true">
      <alignment horizontal="left" vertical="center"/>
    </xf>
    <xf numFmtId="0" fontId="3" fillId="0" borderId="1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/>
    </xf>
    <xf numFmtId="179" fontId="33" fillId="0" borderId="1" xfId="0" applyNumberFormat="true" applyFont="true" applyFill="true" applyBorder="true" applyAlignment="true">
      <alignment horizontal="center" vertical="center"/>
    </xf>
    <xf numFmtId="0" fontId="2" fillId="0" borderId="0" xfId="0" applyNumberFormat="true" applyFont="true" applyFill="true" applyBorder="true" applyAlignment="true" applyProtection="true">
      <alignment horizontal="right" vertical="center"/>
    </xf>
    <xf numFmtId="10" fontId="2" fillId="0" borderId="1" xfId="0" applyNumberFormat="true" applyFont="true" applyFill="true" applyBorder="true" applyAlignment="true" applyProtection="true">
      <alignment horizontal="center" vertical="center"/>
    </xf>
    <xf numFmtId="179" fontId="33" fillId="0" borderId="9" xfId="0" applyNumberFormat="true" applyFont="true" applyFill="true" applyBorder="true" applyAlignment="true">
      <alignment horizontal="center" vertical="center"/>
    </xf>
    <xf numFmtId="179" fontId="33" fillId="0" borderId="7" xfId="0" applyNumberFormat="true" applyFont="true" applyFill="true" applyBorder="true" applyAlignment="true">
      <alignment horizontal="center" vertical="center"/>
    </xf>
    <xf numFmtId="179" fontId="33" fillId="0" borderId="12" xfId="0" applyNumberFormat="true" applyFont="true" applyFill="true" applyBorder="true" applyAlignment="true">
      <alignment horizontal="center" vertical="center"/>
    </xf>
    <xf numFmtId="179" fontId="2" fillId="0" borderId="12" xfId="0" applyNumberFormat="true" applyFont="true" applyFill="true" applyBorder="true" applyAlignment="true" applyProtection="true">
      <alignment horizontal="center" vertical="center"/>
    </xf>
    <xf numFmtId="0" fontId="40" fillId="0" borderId="1" xfId="0" applyFont="true" applyFill="true" applyBorder="true" applyAlignment="true">
      <alignment horizontal="center" vertical="center"/>
    </xf>
    <xf numFmtId="0" fontId="41" fillId="0" borderId="0" xfId="33" applyNumberFormat="true" applyFont="true" applyFill="true" applyAlignment="true" applyProtection="true">
      <alignment horizontal="center" vertical="center"/>
    </xf>
    <xf numFmtId="0" fontId="21" fillId="3" borderId="1" xfId="0" applyNumberFormat="true" applyFont="true" applyFill="true" applyBorder="true" applyAlignment="true" applyProtection="true">
      <alignment horizontal="center" vertical="center"/>
    </xf>
    <xf numFmtId="179" fontId="3" fillId="0" borderId="1" xfId="0" applyNumberFormat="true" applyFont="true" applyFill="true" applyBorder="true" applyAlignment="true" applyProtection="true">
      <alignment horizontal="center" vertical="center"/>
    </xf>
    <xf numFmtId="179" fontId="3" fillId="0" borderId="0" xfId="0" applyNumberFormat="true" applyFont="true" applyFill="true" applyBorder="true" applyAlignment="true">
      <alignment horizontal="center"/>
    </xf>
    <xf numFmtId="179" fontId="25" fillId="3" borderId="1" xfId="0" applyNumberFormat="true" applyFont="true" applyFill="true" applyBorder="true" applyAlignment="true" applyProtection="true">
      <alignment horizontal="center" vertical="center"/>
    </xf>
    <xf numFmtId="179" fontId="3" fillId="3" borderId="1" xfId="0" applyNumberFormat="true" applyFont="true" applyFill="true" applyBorder="true" applyAlignment="true" applyProtection="true">
      <alignment horizontal="center" vertical="center"/>
    </xf>
    <xf numFmtId="0" fontId="2" fillId="3" borderId="1" xfId="0" applyNumberFormat="true" applyFont="true" applyFill="true" applyBorder="true" applyAlignment="true" applyProtection="true">
      <alignment vertical="center"/>
    </xf>
    <xf numFmtId="0" fontId="21" fillId="3" borderId="1" xfId="0" applyNumberFormat="true" applyFont="true" applyFill="true" applyBorder="true" applyAlignment="true" applyProtection="true">
      <alignment vertical="center"/>
    </xf>
    <xf numFmtId="179" fontId="3" fillId="2" borderId="1" xfId="0" applyNumberFormat="true" applyFont="true" applyFill="true" applyBorder="true" applyAlignment="true">
      <alignment horizontal="center" vertical="center" wrapText="true"/>
    </xf>
    <xf numFmtId="0" fontId="21" fillId="3" borderId="0" xfId="0" applyNumberFormat="true" applyFont="true" applyFill="true" applyBorder="true" applyAlignment="true" applyProtection="true">
      <alignment horizontal="center" vertical="center"/>
    </xf>
    <xf numFmtId="10" fontId="21" fillId="3" borderId="1" xfId="0" applyNumberFormat="true" applyFont="true" applyFill="true" applyBorder="true" applyAlignment="true" applyProtection="true">
      <alignment horizontal="center" vertical="center"/>
    </xf>
    <xf numFmtId="10" fontId="2" fillId="3" borderId="1" xfId="0" applyNumberFormat="true" applyFont="true" applyFill="true" applyBorder="true" applyAlignment="true" applyProtection="true">
      <alignment horizontal="center" vertical="center"/>
    </xf>
    <xf numFmtId="3" fontId="27" fillId="0" borderId="0" xfId="0" applyNumberFormat="true" applyFont="true" applyFill="true" applyAlignment="true" applyProtection="true">
      <alignment horizontal="center" vertical="center"/>
    </xf>
    <xf numFmtId="3" fontId="2" fillId="0" borderId="0" xfId="0" applyNumberFormat="true" applyFont="true" applyFill="true" applyBorder="true" applyAlignment="true" applyProtection="true">
      <alignment horizontal="left" vertical="center"/>
    </xf>
    <xf numFmtId="3" fontId="2" fillId="0" borderId="1" xfId="0" applyNumberFormat="true" applyFont="true" applyFill="true" applyBorder="true" applyAlignment="true" applyProtection="true">
      <alignment horizontal="center" vertical="center"/>
    </xf>
    <xf numFmtId="3" fontId="21" fillId="0" borderId="1" xfId="0" applyNumberFormat="true" applyFont="true" applyFill="true" applyBorder="true" applyAlignment="true" applyProtection="true">
      <alignment vertical="center"/>
    </xf>
    <xf numFmtId="179" fontId="38" fillId="0" borderId="1" xfId="0" applyNumberFormat="true" applyFont="true" applyFill="true" applyBorder="true" applyAlignment="true" applyProtection="true">
      <alignment horizontal="center" vertical="center"/>
    </xf>
    <xf numFmtId="3" fontId="2" fillId="0" borderId="1" xfId="0" applyNumberFormat="true" applyFont="true" applyFill="true" applyBorder="true" applyAlignment="true" applyProtection="true">
      <alignment vertical="center"/>
    </xf>
    <xf numFmtId="179" fontId="0" fillId="0" borderId="1" xfId="0" applyNumberFormat="true" applyFont="true" applyFill="true" applyBorder="true" applyAlignment="true" applyProtection="true">
      <alignment horizontal="center" vertical="center"/>
    </xf>
    <xf numFmtId="179" fontId="42" fillId="2" borderId="1" xfId="0" applyNumberFormat="true" applyFont="true" applyFill="true" applyBorder="true" applyAlignment="true">
      <alignment horizontal="center" vertical="center" wrapText="true"/>
    </xf>
    <xf numFmtId="0" fontId="43" fillId="2" borderId="1" xfId="0" applyFont="true" applyFill="true" applyBorder="true" applyAlignment="true">
      <alignment horizontal="left" vertical="center" wrapText="true"/>
    </xf>
    <xf numFmtId="179" fontId="43" fillId="2" borderId="1" xfId="0" applyNumberFormat="true" applyFont="true" applyFill="true" applyBorder="true" applyAlignment="true">
      <alignment horizontal="center" vertical="center" wrapText="true"/>
    </xf>
    <xf numFmtId="179" fontId="44" fillId="0" borderId="1" xfId="0" applyNumberFormat="true" applyFont="true" applyFill="true" applyBorder="true" applyAlignment="true">
      <alignment horizontal="center" vertical="center" wrapText="true"/>
    </xf>
    <xf numFmtId="179" fontId="45" fillId="0" borderId="1" xfId="0" applyNumberFormat="true" applyFont="true" applyFill="true" applyBorder="true" applyAlignment="true">
      <alignment horizontal="center" vertical="center" wrapText="true"/>
    </xf>
    <xf numFmtId="179" fontId="46" fillId="0" borderId="1" xfId="0" applyNumberFormat="true" applyFont="true" applyFill="true" applyBorder="true" applyAlignment="true">
      <alignment horizontal="center" vertical="center" wrapText="true"/>
    </xf>
    <xf numFmtId="179" fontId="47" fillId="2" borderId="1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3" fontId="2" fillId="0" borderId="0" xfId="0" applyNumberFormat="true" applyFont="true" applyFill="true" applyBorder="true" applyAlignment="true" applyProtection="true">
      <alignment horizontal="right" vertical="center"/>
    </xf>
    <xf numFmtId="10" fontId="38" fillId="0" borderId="1" xfId="0" applyNumberFormat="true" applyFont="true" applyFill="true" applyBorder="true" applyAlignment="true" applyProtection="true">
      <alignment horizontal="center" vertical="center"/>
    </xf>
    <xf numFmtId="10" fontId="0" fillId="0" borderId="1" xfId="0" applyNumberFormat="true" applyFont="true" applyFill="true" applyBorder="true" applyAlignment="true" applyProtection="true">
      <alignment horizontal="center" vertical="center"/>
    </xf>
    <xf numFmtId="0" fontId="0" fillId="0" borderId="0" xfId="0" applyFont="true">
      <alignment vertical="center"/>
    </xf>
    <xf numFmtId="0" fontId="48" fillId="0" borderId="1" xfId="0" applyFont="true" applyBorder="true" applyAlignment="true">
      <alignment horizontal="center" vertical="center"/>
    </xf>
    <xf numFmtId="0" fontId="49" fillId="0" borderId="1" xfId="0" applyFont="true" applyBorder="true" applyAlignment="true">
      <alignment horizontal="center" vertical="center"/>
    </xf>
    <xf numFmtId="0" fontId="39" fillId="0" borderId="1" xfId="33" applyFont="true" applyBorder="true">
      <alignment vertical="center"/>
    </xf>
    <xf numFmtId="0" fontId="39" fillId="0" borderId="1" xfId="33" applyFont="true" applyBorder="true" applyAlignment="true">
      <alignment vertical="center" wrapText="true"/>
    </xf>
  </cellXfs>
  <cellStyles count="63">
    <cellStyle name="常规" xfId="0" builtinId="0"/>
    <cellStyle name="40% - 强调文字颜色 1" xfId="1" builtinId="31"/>
    <cellStyle name="60% - 强调文字颜色 4" xfId="2" builtinId="44"/>
    <cellStyle name="强调文字颜色 1" xfId="3" builtinId="29"/>
    <cellStyle name="适中" xfId="4" builtinId="28"/>
    <cellStyle name="警告文本" xfId="5" builtinId="11"/>
    <cellStyle name="20% - 强调文字颜色 6" xfId="6" builtinId="50"/>
    <cellStyle name="差" xfId="7" builtinId="27"/>
    <cellStyle name="强调文字颜色 2" xfId="8" builtinId="33"/>
    <cellStyle name="汇总" xfId="9" builtinId="25"/>
    <cellStyle name="强调文字颜色 5" xfId="10" builtinId="45"/>
    <cellStyle name="20% - 强调文字颜色 1" xfId="11" builtinId="30"/>
    <cellStyle name="40% - 强调文字颜色 4" xfId="12" builtinId="43"/>
    <cellStyle name="常规 4" xfId="13"/>
    <cellStyle name="常规 22" xfId="14"/>
    <cellStyle name="标题 4" xfId="15" builtinId="19"/>
    <cellStyle name="常规 20" xfId="16"/>
    <cellStyle name="标题 2" xfId="17" builtinId="17"/>
    <cellStyle name="百分比" xfId="18" builtinId="5"/>
    <cellStyle name="千位分隔" xfId="19" builtinId="3"/>
    <cellStyle name="货币" xfId="20" builtinId="4"/>
    <cellStyle name="好" xfId="21" builtinId="26"/>
    <cellStyle name="60% - 强调文字颜色 3" xfId="22" builtinId="40"/>
    <cellStyle name="60% - 强调文字颜色 1" xfId="23" builtinId="32"/>
    <cellStyle name="计算" xfId="24" builtinId="22"/>
    <cellStyle name="链接单元格" xfId="25" builtinId="24"/>
    <cellStyle name="注释" xfId="26" builtinId="10"/>
    <cellStyle name="解释性文本" xfId="27" builtinId="53"/>
    <cellStyle name="常规 11 4" xfId="28"/>
    <cellStyle name="货币[0]" xfId="29" builtinId="7"/>
    <cellStyle name="20% - 强调文字颜色 3" xfId="30" builtinId="38"/>
    <cellStyle name="40% - 强调文字颜色 6" xfId="31" builtinId="51"/>
    <cellStyle name="输出" xfId="32" builtinId="21"/>
    <cellStyle name="超链接" xfId="33" builtinId="8"/>
    <cellStyle name="输入" xfId="34" builtinId="20"/>
    <cellStyle name="标题 1" xfId="35" builtinId="16"/>
    <cellStyle name="常规_Sheet1" xfId="36"/>
    <cellStyle name="千位分隔[0]" xfId="37" builtinId="6"/>
    <cellStyle name="常规_2015年调整预算表格-草稿1" xfId="38"/>
    <cellStyle name="检查单元格" xfId="39" builtinId="23"/>
    <cellStyle name="常规 21" xfId="40"/>
    <cellStyle name="标题 3" xfId="41" builtinId="18"/>
    <cellStyle name="已访问的超链接" xfId="42" builtinId="9"/>
    <cellStyle name="常规 23" xfId="43"/>
    <cellStyle name="常规 18" xfId="44"/>
    <cellStyle name="标题" xfId="45" builtinId="15"/>
    <cellStyle name="20% - 强调文字颜色 2" xfId="46" builtinId="34"/>
    <cellStyle name="40% - 强调文字颜色 5" xfId="47" builtinId="47"/>
    <cellStyle name="常规 5" xfId="48"/>
    <cellStyle name="40% - 强调文字颜色 2" xfId="49" builtinId="35"/>
    <cellStyle name="60% - 强调文字颜色 5" xfId="50" builtinId="48"/>
    <cellStyle name="常规 2" xfId="51"/>
    <cellStyle name="60% - 强调文字颜色 2" xfId="52" builtinId="36"/>
    <cellStyle name="强调文字颜色 3" xfId="53" builtinId="37"/>
    <cellStyle name="40% - 强调文字颜色 3" xfId="54" builtinId="39"/>
    <cellStyle name="60% - 强调文字颜色 6" xfId="55" builtinId="52"/>
    <cellStyle name="强调文字颜色 4" xfId="56" builtinId="41"/>
    <cellStyle name="20% - 强调文字颜色 4" xfId="57" builtinId="42"/>
    <cellStyle name="常规 7" xfId="58"/>
    <cellStyle name="20% - 强调文字颜色 5" xfId="59" builtinId="46"/>
    <cellStyle name="常规 8" xfId="60"/>
    <cellStyle name="强调文字颜色 6" xfId="61" builtinId="49"/>
    <cellStyle name="常规 2 3" xfId="62"/>
  </cellStyles>
  <tableStyles count="0" defaultTableStyle="TableStyleMedium2" defaultPivotStyle="PivotStyleLight16"/>
  <colors>
    <mruColors>
      <color rgb="00C0C0C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workbookViewId="0">
      <selection activeCell="A27" sqref="A27"/>
    </sheetView>
  </sheetViews>
  <sheetFormatPr defaultColWidth="9" defaultRowHeight="15.75" outlineLevelCol="1"/>
  <cols>
    <col min="2" max="2" width="57.75" style="257" customWidth="true"/>
  </cols>
  <sheetData>
    <row r="1" ht="18" spans="1:2">
      <c r="A1" s="258" t="s">
        <v>0</v>
      </c>
      <c r="B1" s="258" t="s">
        <v>1</v>
      </c>
    </row>
    <row r="2" ht="18" spans="1:2">
      <c r="A2" s="259">
        <v>1</v>
      </c>
      <c r="B2" s="260" t="s">
        <v>2</v>
      </c>
    </row>
    <row r="3" ht="18" spans="1:2">
      <c r="A3" s="259">
        <v>2</v>
      </c>
      <c r="B3" s="260" t="s">
        <v>3</v>
      </c>
    </row>
    <row r="4" ht="18" spans="1:2">
      <c r="A4" s="259">
        <v>3</v>
      </c>
      <c r="B4" s="260" t="s">
        <v>4</v>
      </c>
    </row>
    <row r="5" ht="18" spans="1:2">
      <c r="A5" s="259">
        <v>4</v>
      </c>
      <c r="B5" s="260" t="s">
        <v>5</v>
      </c>
    </row>
    <row r="6" ht="18" spans="1:2">
      <c r="A6" s="259">
        <v>5</v>
      </c>
      <c r="B6" s="260" t="s">
        <v>6</v>
      </c>
    </row>
    <row r="7" ht="18" spans="1:2">
      <c r="A7" s="259">
        <v>6</v>
      </c>
      <c r="B7" s="260" t="s">
        <v>7</v>
      </c>
    </row>
    <row r="8" ht="18" spans="1:2">
      <c r="A8" s="259">
        <v>7</v>
      </c>
      <c r="B8" s="260" t="s">
        <v>8</v>
      </c>
    </row>
    <row r="9" ht="18" spans="1:2">
      <c r="A9" s="259">
        <v>8</v>
      </c>
      <c r="B9" s="260" t="s">
        <v>9</v>
      </c>
    </row>
    <row r="10" ht="18" spans="1:2">
      <c r="A10" s="259">
        <v>9</v>
      </c>
      <c r="B10" s="260" t="s">
        <v>10</v>
      </c>
    </row>
    <row r="11" ht="18" spans="1:2">
      <c r="A11" s="259">
        <v>10</v>
      </c>
      <c r="B11" s="260" t="s">
        <v>11</v>
      </c>
    </row>
    <row r="12" ht="18" spans="1:2">
      <c r="A12" s="259">
        <v>11</v>
      </c>
      <c r="B12" s="260" t="s">
        <v>12</v>
      </c>
    </row>
    <row r="13" ht="18" spans="1:2">
      <c r="A13" s="259">
        <v>12</v>
      </c>
      <c r="B13" s="260" t="s">
        <v>13</v>
      </c>
    </row>
    <row r="14" ht="18" spans="1:2">
      <c r="A14" s="259">
        <v>13</v>
      </c>
      <c r="B14" s="260" t="s">
        <v>14</v>
      </c>
    </row>
    <row r="15" ht="18" spans="1:2">
      <c r="A15" s="259">
        <v>14</v>
      </c>
      <c r="B15" s="260" t="s">
        <v>15</v>
      </c>
    </row>
    <row r="16" ht="18" spans="1:2">
      <c r="A16" s="259">
        <v>15</v>
      </c>
      <c r="B16" s="260" t="s">
        <v>16</v>
      </c>
    </row>
    <row r="17" ht="18" spans="1:2">
      <c r="A17" s="259">
        <v>16</v>
      </c>
      <c r="B17" s="260" t="s">
        <v>17</v>
      </c>
    </row>
    <row r="18" ht="18" spans="1:2">
      <c r="A18" s="259">
        <v>17</v>
      </c>
      <c r="B18" s="260" t="s">
        <v>18</v>
      </c>
    </row>
    <row r="19" ht="18" spans="1:2">
      <c r="A19" s="259">
        <v>18</v>
      </c>
      <c r="B19" s="260" t="s">
        <v>19</v>
      </c>
    </row>
    <row r="20" ht="18" spans="1:2">
      <c r="A20" s="259">
        <v>19</v>
      </c>
      <c r="B20" s="261" t="s">
        <v>20</v>
      </c>
    </row>
    <row r="21" ht="18" spans="1:2">
      <c r="A21" s="259">
        <v>20</v>
      </c>
      <c r="B21" s="260" t="s">
        <v>21</v>
      </c>
    </row>
    <row r="22" ht="18" spans="1:2">
      <c r="A22" s="259">
        <v>21</v>
      </c>
      <c r="B22" s="260" t="s">
        <v>22</v>
      </c>
    </row>
    <row r="23" ht="18" spans="1:2">
      <c r="A23" s="259">
        <v>22</v>
      </c>
      <c r="B23" s="260" t="s">
        <v>23</v>
      </c>
    </row>
    <row r="24" ht="18" spans="1:2">
      <c r="A24" s="259">
        <v>23</v>
      </c>
      <c r="B24" s="260" t="s">
        <v>24</v>
      </c>
    </row>
    <row r="25" ht="18" spans="1:2">
      <c r="A25" s="259">
        <v>24</v>
      </c>
      <c r="B25" s="260" t="s">
        <v>25</v>
      </c>
    </row>
    <row r="26" ht="18" spans="1:2">
      <c r="A26" s="259">
        <v>25</v>
      </c>
      <c r="B26" s="260" t="s">
        <v>26</v>
      </c>
    </row>
  </sheetData>
  <hyperlinks>
    <hyperlink ref="B2" location="'2022年一般公共预算收入决算表'!A1" display="津市市2022年一般公共预算收入表"/>
    <hyperlink ref="B3" location="'2022年一般公共预算支出决算表'!A1" display="津市市2022年一般公共预算支出表"/>
    <hyperlink ref="B4" location="'2022年一般公共预算本级支出决算表'!A1" display="津市市2022年一般公共预算本级支出表"/>
    <hyperlink ref="B5" location="'2022年一般公共预算本级基本支出决算表'!A1" display="津市市2022年一般公共预算本级基本支出表"/>
    <hyperlink ref="B6" location="'2022年一般公共预算转移性收支决算表'!A1" display="津市市2022年一般公共预算转移性收支表"/>
    <hyperlink ref="B7" location="'2022年一般公共预算税收返还和转移支付分项目表'!A1" display="津市市2022年一般公共预算税收返还和转移支付表"/>
    <hyperlink ref="B8" location="'2022年一般公共预算对下税收返还和转移支付表'!A1" display="津市市2022年政府一般债务限额和余额情况表"/>
    <hyperlink ref="B9" location="'2022年政府性基金预算收支决算表'!A1" display="津市市2022年政府性基金预算收支表"/>
    <hyperlink ref="B10" location="'2022年政府性基金收入决算表'!A1" display="津市市2022年政府性基金收入表"/>
    <hyperlink ref="B11" location="'2022年政府性基金支出决算表'!A1" display="津市市2022年政府性基金支出表"/>
    <hyperlink ref="B12" location="'2022年本级政府性基金支出表'!A1" display="津市市2022年本级政府性基金支出表"/>
    <hyperlink ref="B13" location="'2022年政府性基金转移支付决算'!A1" display="津市市2022年政府性基金转移支付表"/>
    <hyperlink ref="B14" location="'2022年政府性基金转移支付分地区表'!A1" display="津市市2022年政府性基金对下转移支付表"/>
    <hyperlink ref="B16" location="'2022年国有资本经营预算收支决算'!A1" display="津市市2022年国有资本经营预算收支表"/>
    <hyperlink ref="B17" location="'2022年国有资本经营预算收入决算表'!A1" display="津市市2022年国有资本经营预算收入表"/>
    <hyperlink ref="B18" location="'2022年国有资本经营预算支出决算表'!A1" display="津市市2022年国有资本经营预算支出表"/>
    <hyperlink ref="B19" location="'2022年本级国有资本经营预算支出决算表'!A1" display="津市市2022年本级国有资本经营预算支出表"/>
    <hyperlink ref="B20" location="'2022年国有资本经营预算转移支付决算表'!A1" display="津市市2022年国有资本经营预算对下转移支付表"/>
    <hyperlink ref="B21" location="'2022年社会保险基金预算收支决算情况表'!A1" display="津市市2022年社会保险基金收支表"/>
    <hyperlink ref="B22" location="'2022年社会保险基金预算收入决算情况表'!A1" display="津市市2022年社会保险基金收入表"/>
    <hyperlink ref="B23" location="'2022年社会保险基金支出决算情况表'!A1" display="津市市2022年社会保险基金支出表"/>
    <hyperlink ref="B24" location="'2022年部门政府采购预算完成情况表'!A1" display="津市市2022年部门政府采购预算完成情况表"/>
    <hyperlink ref="B25" location="'2022年财政重点项目预算绩效评价情况表'!A1" display="津市市2022年财政重点项目预算绩效评价情况表"/>
    <hyperlink ref="B26" location="'2022年三公经费决算公开情况表'!A1" display="津市市2022年“三公”经费决算公开情况表"/>
  </hyperlink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" sqref="A1"/>
    </sheetView>
  </sheetViews>
  <sheetFormatPr defaultColWidth="12.1833333333333" defaultRowHeight="15.55" customHeight="true" outlineLevelCol="7"/>
  <cols>
    <col min="1" max="1" width="21.75" style="167" customWidth="true"/>
    <col min="2" max="2" width="14.25" style="167" customWidth="true"/>
    <col min="3" max="3" width="10.5" style="167" customWidth="true"/>
    <col min="4" max="4" width="13.5" style="167" customWidth="true"/>
    <col min="5" max="5" width="22.375" style="167" customWidth="true"/>
    <col min="6" max="16384" width="12.1833333333333" style="167" customWidth="true"/>
  </cols>
  <sheetData>
    <row r="1" customHeight="true" spans="1:1">
      <c r="A1" s="167" t="s">
        <v>647</v>
      </c>
    </row>
    <row r="2" s="167" customFormat="true" ht="34" customHeight="true" spans="1:8">
      <c r="A2" s="168" t="s">
        <v>9</v>
      </c>
      <c r="B2" s="168"/>
      <c r="C2" s="168"/>
      <c r="D2" s="168"/>
      <c r="E2" s="168"/>
      <c r="F2" s="168"/>
      <c r="G2" s="168"/>
      <c r="H2" s="168"/>
    </row>
    <row r="3" s="167" customFormat="true" ht="17" customHeight="true" spans="1:8">
      <c r="A3" s="108" t="s">
        <v>28</v>
      </c>
      <c r="B3" s="108"/>
      <c r="C3" s="109"/>
      <c r="D3" s="109"/>
      <c r="E3" s="109"/>
      <c r="G3" s="175"/>
      <c r="H3" s="175" t="s">
        <v>29</v>
      </c>
    </row>
    <row r="4" s="167" customFormat="true" ht="42" customHeight="true" spans="1:8">
      <c r="A4" s="169" t="s">
        <v>30</v>
      </c>
      <c r="B4" s="169" t="s">
        <v>648</v>
      </c>
      <c r="C4" s="169" t="s">
        <v>649</v>
      </c>
      <c r="D4" s="169" t="s">
        <v>650</v>
      </c>
      <c r="E4" s="169" t="s">
        <v>30</v>
      </c>
      <c r="F4" s="169" t="s">
        <v>648</v>
      </c>
      <c r="G4" s="169" t="s">
        <v>649</v>
      </c>
      <c r="H4" s="169" t="s">
        <v>651</v>
      </c>
    </row>
    <row r="5" s="167" customFormat="true" ht="17.25" customHeight="true" spans="1:8">
      <c r="A5" s="170" t="s">
        <v>652</v>
      </c>
      <c r="B5" s="90"/>
      <c r="C5" s="90"/>
      <c r="D5" s="90"/>
      <c r="E5" s="170" t="s">
        <v>653</v>
      </c>
      <c r="F5" s="90">
        <v>9</v>
      </c>
      <c r="G5" s="90">
        <v>25</v>
      </c>
      <c r="H5" s="90">
        <v>1</v>
      </c>
    </row>
    <row r="6" s="167" customFormat="true" ht="43" customHeight="true" spans="1:8">
      <c r="A6" s="171" t="s">
        <v>654</v>
      </c>
      <c r="B6" s="90">
        <v>148470</v>
      </c>
      <c r="C6" s="90">
        <v>160000</v>
      </c>
      <c r="D6" s="90">
        <v>140139</v>
      </c>
      <c r="E6" s="170" t="s">
        <v>655</v>
      </c>
      <c r="F6" s="90">
        <v>95</v>
      </c>
      <c r="G6" s="90">
        <v>185</v>
      </c>
      <c r="H6" s="90">
        <v>66</v>
      </c>
    </row>
    <row r="7" s="167" customFormat="true" ht="43" customHeight="true" spans="1:8">
      <c r="A7" s="170" t="s">
        <v>656</v>
      </c>
      <c r="B7" s="90">
        <v>172</v>
      </c>
      <c r="C7" s="90"/>
      <c r="D7" s="90"/>
      <c r="E7" s="170" t="s">
        <v>657</v>
      </c>
      <c r="F7" s="90">
        <v>121122</v>
      </c>
      <c r="G7" s="100">
        <v>93732</v>
      </c>
      <c r="H7" s="90">
        <v>101622</v>
      </c>
    </row>
    <row r="8" s="167" customFormat="true" ht="17.25" customHeight="true" spans="1:8">
      <c r="A8" s="171" t="s">
        <v>658</v>
      </c>
      <c r="B8" s="90"/>
      <c r="C8" s="90"/>
      <c r="D8" s="90"/>
      <c r="E8" s="170" t="s">
        <v>659</v>
      </c>
      <c r="F8" s="90"/>
      <c r="G8" s="100">
        <v>110</v>
      </c>
      <c r="H8" s="90"/>
    </row>
    <row r="9" s="167" customFormat="true" ht="17.25" customHeight="true" spans="1:8">
      <c r="A9" s="170" t="s">
        <v>660</v>
      </c>
      <c r="B9" s="90">
        <v>619</v>
      </c>
      <c r="C9" s="90">
        <v>650</v>
      </c>
      <c r="D9" s="90">
        <v>672</v>
      </c>
      <c r="E9" s="170" t="s">
        <v>661</v>
      </c>
      <c r="F9" s="90"/>
      <c r="G9" s="90"/>
      <c r="H9" s="90"/>
    </row>
    <row r="10" s="167" customFormat="true" ht="17.25" customHeight="true" spans="1:8">
      <c r="A10" s="172"/>
      <c r="B10" s="172"/>
      <c r="C10" s="172"/>
      <c r="D10" s="172"/>
      <c r="E10" s="170" t="s">
        <v>662</v>
      </c>
      <c r="F10" s="90">
        <v>35993</v>
      </c>
      <c r="G10" s="100">
        <v>72022</v>
      </c>
      <c r="H10" s="90">
        <v>54362</v>
      </c>
    </row>
    <row r="11" s="167" customFormat="true" ht="17.25" customHeight="true" spans="1:8">
      <c r="A11" s="170"/>
      <c r="B11" s="90"/>
      <c r="C11" s="90"/>
      <c r="D11" s="90"/>
      <c r="E11" s="170" t="s">
        <v>663</v>
      </c>
      <c r="F11" s="90">
        <v>2517</v>
      </c>
      <c r="G11" s="90"/>
      <c r="H11" s="90">
        <v>3892</v>
      </c>
    </row>
    <row r="12" s="167" customFormat="true" ht="17.25" customHeight="true" spans="1:8">
      <c r="A12" s="170"/>
      <c r="B12" s="90"/>
      <c r="C12" s="90"/>
      <c r="D12" s="90"/>
      <c r="E12" s="170" t="s">
        <v>664</v>
      </c>
      <c r="F12" s="90"/>
      <c r="G12" s="90"/>
      <c r="H12" s="90"/>
    </row>
    <row r="13" s="167" customFormat="true" ht="17.25" customHeight="true" spans="1:8">
      <c r="A13" s="173" t="s">
        <v>665</v>
      </c>
      <c r="B13" s="174">
        <f>SUM(B5:B9)</f>
        <v>149261</v>
      </c>
      <c r="C13" s="174">
        <f>SUM(C5:C9)</f>
        <v>160650</v>
      </c>
      <c r="D13" s="174">
        <f>SUM(D5:D9)</f>
        <v>140811</v>
      </c>
      <c r="E13" s="173" t="s">
        <v>666</v>
      </c>
      <c r="F13" s="174">
        <f t="shared" ref="F13:H13" si="0">SUM(F5:F12)</f>
        <v>159736</v>
      </c>
      <c r="G13" s="174">
        <f t="shared" si="0"/>
        <v>166074</v>
      </c>
      <c r="H13" s="174">
        <f t="shared" si="0"/>
        <v>159943</v>
      </c>
    </row>
    <row r="14" s="167" customFormat="true" ht="17.25" customHeight="true" spans="1:8">
      <c r="A14" s="170" t="s">
        <v>667</v>
      </c>
      <c r="B14" s="90">
        <v>497</v>
      </c>
      <c r="C14" s="90">
        <v>1000</v>
      </c>
      <c r="D14" s="90">
        <v>825</v>
      </c>
      <c r="E14" s="170" t="s">
        <v>668</v>
      </c>
      <c r="F14" s="90">
        <v>29</v>
      </c>
      <c r="G14" s="90"/>
      <c r="H14" s="90">
        <v>45</v>
      </c>
    </row>
    <row r="15" s="167" customFormat="true" ht="17.25" customHeight="true" spans="1:8">
      <c r="A15" s="170" t="s">
        <v>669</v>
      </c>
      <c r="B15" s="90">
        <v>35600</v>
      </c>
      <c r="C15" s="90">
        <v>36100</v>
      </c>
      <c r="D15" s="90">
        <v>54100</v>
      </c>
      <c r="E15" s="170" t="s">
        <v>670</v>
      </c>
      <c r="F15" s="90">
        <v>25593</v>
      </c>
      <c r="G15" s="90">
        <v>31676</v>
      </c>
      <c r="H15" s="90">
        <v>39144</v>
      </c>
    </row>
    <row r="16" s="167" customFormat="true" ht="17.25" customHeight="true" spans="1:8">
      <c r="A16" s="170" t="s">
        <v>671</v>
      </c>
      <c r="B16" s="90"/>
      <c r="C16" s="90"/>
      <c r="D16" s="90"/>
      <c r="E16" s="170" t="s">
        <v>672</v>
      </c>
      <c r="F16" s="90"/>
      <c r="G16" s="90"/>
      <c r="H16" s="90"/>
    </row>
    <row r="17" s="167" customFormat="true" ht="17.25" customHeight="true" spans="1:8">
      <c r="A17" s="170" t="s">
        <v>673</v>
      </c>
      <c r="B17" s="90"/>
      <c r="C17" s="174"/>
      <c r="D17" s="90">
        <v>3892</v>
      </c>
      <c r="E17" s="173" t="s">
        <v>674</v>
      </c>
      <c r="F17" s="174"/>
      <c r="G17" s="174"/>
      <c r="H17" s="174">
        <v>496</v>
      </c>
    </row>
    <row r="18" s="167" customFormat="true" ht="17.25" customHeight="true" spans="1:8">
      <c r="A18" s="174" t="s">
        <v>675</v>
      </c>
      <c r="B18" s="174">
        <f>B13+B14+B15+B16+B17</f>
        <v>185358</v>
      </c>
      <c r="C18" s="174">
        <f t="shared" ref="C18:H18" si="1">C13+C14+C15+C16+C17</f>
        <v>197750</v>
      </c>
      <c r="D18" s="174">
        <f t="shared" si="1"/>
        <v>199628</v>
      </c>
      <c r="E18" s="174" t="s">
        <v>676</v>
      </c>
      <c r="F18" s="174">
        <f>F13+F14+F15+F16</f>
        <v>185358</v>
      </c>
      <c r="G18" s="174">
        <f>G13+G14+G15+G16</f>
        <v>197750</v>
      </c>
      <c r="H18" s="174">
        <f t="shared" si="1"/>
        <v>199628</v>
      </c>
    </row>
  </sheetData>
  <mergeCells count="1">
    <mergeCell ref="A2:H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9"/>
  <sheetViews>
    <sheetView workbookViewId="0">
      <selection activeCell="B4" sqref="B4:B5"/>
    </sheetView>
  </sheetViews>
  <sheetFormatPr defaultColWidth="9.125" defaultRowHeight="15.75"/>
  <cols>
    <col min="1" max="1" width="39.625" style="140" customWidth="true"/>
    <col min="2" max="2" width="13.25" style="140" customWidth="true"/>
    <col min="3" max="233" width="9.125" style="142" customWidth="true"/>
    <col min="234" max="252" width="9.125" style="142"/>
  </cols>
  <sheetData>
    <row r="1" spans="1:1">
      <c r="A1" s="140" t="s">
        <v>677</v>
      </c>
    </row>
    <row r="2" s="140" customFormat="true" ht="38.65" customHeight="true" spans="1:2">
      <c r="A2" s="119" t="s">
        <v>10</v>
      </c>
      <c r="B2" s="119"/>
    </row>
    <row r="3" s="140" customFormat="true" ht="17.1" customHeight="true" spans="1:4">
      <c r="A3" s="143" t="s">
        <v>28</v>
      </c>
      <c r="B3" s="145" t="s">
        <v>29</v>
      </c>
      <c r="C3" s="2"/>
      <c r="D3" s="2"/>
    </row>
    <row r="4" s="155" customFormat="true" ht="15.95" customHeight="true" spans="1:248">
      <c r="A4" s="157" t="s">
        <v>678</v>
      </c>
      <c r="B4" s="157" t="s">
        <v>33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</row>
    <row r="5" s="155" customFormat="true" ht="24" customHeight="true" spans="1:248">
      <c r="A5" s="158"/>
      <c r="B5" s="158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</row>
    <row r="6" s="156" customFormat="true" ht="18" customHeight="true" spans="1:248">
      <c r="A6" s="159" t="s">
        <v>679</v>
      </c>
      <c r="B6" s="160">
        <f>B14+B17+B18</f>
        <v>140811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0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</row>
    <row r="7" s="140" customFormat="true" ht="18" customHeight="true" spans="1:2">
      <c r="A7" s="161" t="s">
        <v>680</v>
      </c>
      <c r="B7" s="162"/>
    </row>
    <row r="8" s="140" customFormat="true" ht="18" customHeight="true" spans="1:2">
      <c r="A8" s="163" t="s">
        <v>681</v>
      </c>
      <c r="B8" s="164"/>
    </row>
    <row r="9" s="140" customFormat="true" ht="18" customHeight="true" spans="1:2">
      <c r="A9" s="165" t="s">
        <v>682</v>
      </c>
      <c r="B9" s="162"/>
    </row>
    <row r="10" s="140" customFormat="true" ht="18" customHeight="true" spans="1:2">
      <c r="A10" s="165" t="s">
        <v>683</v>
      </c>
      <c r="B10" s="162"/>
    </row>
    <row r="11" s="140" customFormat="true" ht="18" customHeight="true" spans="1:2">
      <c r="A11" s="165" t="s">
        <v>684</v>
      </c>
      <c r="B11" s="162"/>
    </row>
    <row r="12" s="140" customFormat="true" ht="18" customHeight="true" spans="1:2">
      <c r="A12" s="165" t="s">
        <v>685</v>
      </c>
      <c r="B12" s="162"/>
    </row>
    <row r="13" s="140" customFormat="true" ht="18" customHeight="true" spans="1:2">
      <c r="A13" s="165" t="s">
        <v>686</v>
      </c>
      <c r="B13" s="162"/>
    </row>
    <row r="14" s="140" customFormat="true" ht="18" customHeight="true" spans="1:2">
      <c r="A14" s="165" t="s">
        <v>687</v>
      </c>
      <c r="B14" s="166">
        <v>140139</v>
      </c>
    </row>
    <row r="15" s="140" customFormat="true" ht="18" customHeight="true" spans="1:2">
      <c r="A15" s="165" t="s">
        <v>688</v>
      </c>
      <c r="B15" s="162"/>
    </row>
    <row r="16" s="140" customFormat="true" ht="18" customHeight="true" spans="1:2">
      <c r="A16" s="165" t="s">
        <v>689</v>
      </c>
      <c r="B16" s="162"/>
    </row>
    <row r="17" s="140" customFormat="true" ht="18" customHeight="true" spans="1:2">
      <c r="A17" s="165" t="s">
        <v>690</v>
      </c>
      <c r="B17" s="162"/>
    </row>
    <row r="18" s="140" customFormat="true" ht="18" customHeight="true" spans="1:2">
      <c r="A18" s="165" t="s">
        <v>691</v>
      </c>
      <c r="B18" s="166">
        <v>672</v>
      </c>
    </row>
    <row r="19" s="140" customFormat="true" ht="18" customHeight="true" spans="1:2">
      <c r="A19" s="165" t="s">
        <v>692</v>
      </c>
      <c r="B19" s="162"/>
    </row>
    <row r="20" s="140" customFormat="true" ht="30" customHeight="true" spans="1:2">
      <c r="A20" s="165" t="s">
        <v>693</v>
      </c>
      <c r="B20" s="162"/>
    </row>
    <row r="21" s="140" customFormat="true" ht="18" customHeight="true" spans="1:2">
      <c r="A21" s="165" t="s">
        <v>694</v>
      </c>
      <c r="B21" s="162"/>
    </row>
    <row r="22" s="140" customFormat="true" ht="18" customHeight="true" spans="1:2">
      <c r="A22" s="165" t="s">
        <v>695</v>
      </c>
      <c r="B22" s="162"/>
    </row>
    <row r="23" s="140" customFormat="true" ht="18" customHeight="true" spans="1:2">
      <c r="A23" s="165" t="s">
        <v>696</v>
      </c>
      <c r="B23" s="162"/>
    </row>
    <row r="24" s="140" customFormat="true" ht="18" customHeight="true" spans="1:2">
      <c r="A24" s="165" t="s">
        <v>697</v>
      </c>
      <c r="B24" s="162"/>
    </row>
    <row r="25" s="140" customFormat="true" ht="18" customHeight="true" spans="1:2">
      <c r="A25" s="165" t="s">
        <v>698</v>
      </c>
      <c r="B25" s="162"/>
    </row>
    <row r="26" s="140" customFormat="true" ht="18" customHeight="true" spans="1:2">
      <c r="A26" s="165" t="s">
        <v>699</v>
      </c>
      <c r="B26" s="162"/>
    </row>
    <row r="27" s="140" customFormat="true" ht="18" customHeight="true" spans="1:2">
      <c r="A27" s="165" t="s">
        <v>700</v>
      </c>
      <c r="B27" s="162"/>
    </row>
    <row r="28" s="140" customFormat="true" ht="18" customHeight="true" spans="1:2">
      <c r="A28" s="165" t="s">
        <v>701</v>
      </c>
      <c r="B28" s="162"/>
    </row>
    <row r="29" s="140" customFormat="true" ht="18" customHeight="true" spans="1:2">
      <c r="A29" s="165" t="s">
        <v>702</v>
      </c>
      <c r="B29" s="162"/>
    </row>
    <row r="30" s="140" customFormat="true" ht="18" customHeight="true" spans="1:2">
      <c r="A30" s="165" t="s">
        <v>703</v>
      </c>
      <c r="B30" s="162"/>
    </row>
    <row r="31" s="140" customFormat="true" ht="18" customHeight="true" spans="1:2">
      <c r="A31" s="165" t="s">
        <v>704</v>
      </c>
      <c r="B31" s="162"/>
    </row>
    <row r="32" s="140" customFormat="true" ht="18" customHeight="true" spans="1:2">
      <c r="A32" s="165" t="s">
        <v>705</v>
      </c>
      <c r="B32" s="162"/>
    </row>
    <row r="33" s="140" customFormat="true" ht="18" customHeight="true" spans="1:2">
      <c r="A33" s="165" t="s">
        <v>706</v>
      </c>
      <c r="B33" s="162"/>
    </row>
    <row r="34" s="140" customFormat="true" ht="18" customHeight="true" spans="1:2">
      <c r="A34" s="165" t="s">
        <v>707</v>
      </c>
      <c r="B34" s="162"/>
    </row>
    <row r="35" s="140" customFormat="true" ht="18" customHeight="true" spans="1:2">
      <c r="A35" s="159" t="s">
        <v>708</v>
      </c>
      <c r="B35" s="166">
        <v>825</v>
      </c>
    </row>
    <row r="36" s="140" customFormat="true" ht="18" customHeight="true" spans="1:2">
      <c r="A36" s="159" t="s">
        <v>709</v>
      </c>
      <c r="B36" s="166">
        <v>54100</v>
      </c>
    </row>
    <row r="37" s="140" customFormat="true" ht="18" customHeight="true" spans="1:2">
      <c r="A37" s="159" t="s">
        <v>60</v>
      </c>
      <c r="B37" s="160">
        <v>3892</v>
      </c>
    </row>
    <row r="38" s="140" customFormat="true" ht="18" customHeight="true" spans="1:2">
      <c r="A38" s="159" t="s">
        <v>710</v>
      </c>
      <c r="B38" s="160"/>
    </row>
    <row r="39" s="140" customFormat="true" ht="18" customHeight="true" spans="1:2">
      <c r="A39" s="122" t="s">
        <v>711</v>
      </c>
      <c r="B39" s="160">
        <f>B6+B35+B36+B37</f>
        <v>199628</v>
      </c>
    </row>
  </sheetData>
  <mergeCells count="3">
    <mergeCell ref="A2:B2"/>
    <mergeCell ref="A4:A5"/>
    <mergeCell ref="B4:B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3"/>
  <sheetViews>
    <sheetView showZeros="0" tabSelected="1" workbookViewId="0">
      <selection activeCell="D122" sqref="D122"/>
    </sheetView>
  </sheetViews>
  <sheetFormatPr defaultColWidth="9.125" defaultRowHeight="15.75" outlineLevelCol="4"/>
  <cols>
    <col min="1" max="1" width="9.125" style="140" customWidth="true"/>
    <col min="2" max="2" width="50" style="140" customWidth="true"/>
    <col min="3" max="3" width="11.375" style="140" customWidth="true"/>
    <col min="4" max="236" width="9.125" style="142" customWidth="true"/>
    <col min="237" max="253" width="9.125" style="142"/>
  </cols>
  <sheetData>
    <row r="1" spans="1:1">
      <c r="A1" s="140" t="s">
        <v>712</v>
      </c>
    </row>
    <row r="2" s="140" customFormat="true" ht="27" customHeight="true" spans="1:3">
      <c r="A2" s="119" t="s">
        <v>11</v>
      </c>
      <c r="B2" s="119"/>
      <c r="C2" s="119"/>
    </row>
    <row r="3" s="140" customFormat="true" ht="17.1" customHeight="true" spans="1:5">
      <c r="A3" s="143" t="s">
        <v>28</v>
      </c>
      <c r="B3" s="144"/>
      <c r="C3" s="145" t="s">
        <v>29</v>
      </c>
      <c r="D3" s="2"/>
      <c r="E3" s="2"/>
    </row>
    <row r="4" s="140" customFormat="true" ht="15.95" customHeight="true" spans="1:3">
      <c r="A4" s="146" t="s">
        <v>713</v>
      </c>
      <c r="B4" s="146" t="s">
        <v>714</v>
      </c>
      <c r="C4" s="147" t="s">
        <v>33</v>
      </c>
    </row>
    <row r="5" s="140" customFormat="true" ht="33.95" customHeight="true" spans="1:3">
      <c r="A5" s="146"/>
      <c r="B5" s="146"/>
      <c r="C5" s="147"/>
    </row>
    <row r="6" s="141" customFormat="true" ht="18" customHeight="true" spans="1:3">
      <c r="A6" s="148">
        <v>206</v>
      </c>
      <c r="B6" s="149" t="s">
        <v>715</v>
      </c>
      <c r="C6" s="138">
        <v>0</v>
      </c>
    </row>
    <row r="7" s="140" customFormat="true" ht="18" customHeight="true" spans="1:3">
      <c r="A7" s="148">
        <v>2061000</v>
      </c>
      <c r="B7" s="149" t="s">
        <v>716</v>
      </c>
      <c r="C7" s="138">
        <v>0</v>
      </c>
    </row>
    <row r="8" s="140" customFormat="true" ht="18" customHeight="true" spans="1:3">
      <c r="A8" s="148">
        <v>2061001</v>
      </c>
      <c r="B8" s="149" t="s">
        <v>717</v>
      </c>
      <c r="C8" s="138">
        <v>0</v>
      </c>
    </row>
    <row r="9" s="140" customFormat="true" ht="18" customHeight="true" spans="1:3">
      <c r="A9" s="148">
        <v>2061002</v>
      </c>
      <c r="B9" s="149" t="s">
        <v>718</v>
      </c>
      <c r="C9" s="138">
        <v>0</v>
      </c>
    </row>
    <row r="10" s="140" customFormat="true" ht="18" customHeight="true" spans="1:3">
      <c r="A10" s="148">
        <v>2061003</v>
      </c>
      <c r="B10" s="149" t="s">
        <v>719</v>
      </c>
      <c r="C10" s="138">
        <v>0</v>
      </c>
    </row>
    <row r="11" s="140" customFormat="true" ht="18" customHeight="true" spans="1:3">
      <c r="A11" s="148">
        <v>2061004</v>
      </c>
      <c r="B11" s="149" t="s">
        <v>720</v>
      </c>
      <c r="C11" s="138">
        <v>0</v>
      </c>
    </row>
    <row r="12" s="140" customFormat="true" ht="18" customHeight="true" spans="1:3">
      <c r="A12" s="148">
        <v>2061005</v>
      </c>
      <c r="B12" s="149" t="s">
        <v>721</v>
      </c>
      <c r="C12" s="138">
        <v>0</v>
      </c>
    </row>
    <row r="13" s="140" customFormat="true" ht="18" customHeight="true" spans="1:3">
      <c r="A13" s="148">
        <v>2061099</v>
      </c>
      <c r="B13" s="149" t="s">
        <v>722</v>
      </c>
      <c r="C13" s="138">
        <v>0</v>
      </c>
    </row>
    <row r="14" s="140" customFormat="true" ht="18" customHeight="true" spans="1:3">
      <c r="A14" s="148">
        <v>207</v>
      </c>
      <c r="B14" s="150" t="s">
        <v>723</v>
      </c>
      <c r="C14" s="138">
        <v>1</v>
      </c>
    </row>
    <row r="15" s="140" customFormat="true" ht="18" customHeight="true" spans="1:3">
      <c r="A15" s="148">
        <v>2070700</v>
      </c>
      <c r="B15" s="150" t="s">
        <v>724</v>
      </c>
      <c r="C15" s="138">
        <v>1</v>
      </c>
    </row>
    <row r="16" s="140" customFormat="true" ht="18" customHeight="true" spans="1:3">
      <c r="A16" s="148">
        <v>2070701</v>
      </c>
      <c r="B16" s="150" t="s">
        <v>725</v>
      </c>
      <c r="C16" s="138">
        <v>0</v>
      </c>
    </row>
    <row r="17" s="140" customFormat="true" ht="18" customHeight="true" spans="1:3">
      <c r="A17" s="148">
        <v>2070702</v>
      </c>
      <c r="B17" s="150" t="s">
        <v>726</v>
      </c>
      <c r="C17" s="138">
        <v>0</v>
      </c>
    </row>
    <row r="18" s="140" customFormat="true" ht="18" customHeight="true" spans="1:3">
      <c r="A18" s="148">
        <v>2070703</v>
      </c>
      <c r="B18" s="150" t="s">
        <v>727</v>
      </c>
      <c r="C18" s="138">
        <v>0</v>
      </c>
    </row>
    <row r="19" s="140" customFormat="true" ht="18" customHeight="true" spans="1:3">
      <c r="A19" s="148">
        <v>2070704</v>
      </c>
      <c r="B19" s="150" t="s">
        <v>728</v>
      </c>
      <c r="C19" s="138">
        <v>0</v>
      </c>
    </row>
    <row r="20" s="140" customFormat="true" ht="18" customHeight="true" spans="1:3">
      <c r="A20" s="148">
        <v>2070799</v>
      </c>
      <c r="B20" s="150" t="s">
        <v>729</v>
      </c>
      <c r="C20" s="138">
        <v>1</v>
      </c>
    </row>
    <row r="21" s="140" customFormat="true" ht="18" customHeight="true" spans="1:3">
      <c r="A21" s="148">
        <v>2070900</v>
      </c>
      <c r="B21" s="150" t="s">
        <v>730</v>
      </c>
      <c r="C21" s="138">
        <v>0</v>
      </c>
    </row>
    <row r="22" s="140" customFormat="true" ht="18" customHeight="true" spans="1:3">
      <c r="A22" s="148">
        <v>2070901</v>
      </c>
      <c r="B22" s="150" t="s">
        <v>731</v>
      </c>
      <c r="C22" s="138">
        <v>0</v>
      </c>
    </row>
    <row r="23" s="140" customFormat="true" ht="18" customHeight="true" spans="1:3">
      <c r="A23" s="148">
        <v>2070902</v>
      </c>
      <c r="B23" s="150" t="s">
        <v>732</v>
      </c>
      <c r="C23" s="138">
        <v>0</v>
      </c>
    </row>
    <row r="24" s="140" customFormat="true" ht="18" customHeight="true" spans="1:3">
      <c r="A24" s="148">
        <v>2070903</v>
      </c>
      <c r="B24" s="150" t="s">
        <v>733</v>
      </c>
      <c r="C24" s="138">
        <v>0</v>
      </c>
    </row>
    <row r="25" s="140" customFormat="true" ht="18" customHeight="true" spans="1:3">
      <c r="A25" s="148">
        <v>2070904</v>
      </c>
      <c r="B25" s="150" t="s">
        <v>734</v>
      </c>
      <c r="C25" s="138">
        <v>0</v>
      </c>
    </row>
    <row r="26" s="140" customFormat="true" ht="18" customHeight="true" spans="1:3">
      <c r="A26" s="148">
        <v>2070999</v>
      </c>
      <c r="B26" s="150" t="s">
        <v>735</v>
      </c>
      <c r="C26" s="138">
        <v>0</v>
      </c>
    </row>
    <row r="27" s="140" customFormat="true" ht="18" customHeight="true" spans="1:3">
      <c r="A27" s="148">
        <v>2071000</v>
      </c>
      <c r="B27" s="150" t="s">
        <v>736</v>
      </c>
      <c r="C27" s="138">
        <v>0</v>
      </c>
    </row>
    <row r="28" s="140" customFormat="true" ht="18" customHeight="true" spans="1:3">
      <c r="A28" s="148">
        <v>2071001</v>
      </c>
      <c r="B28" s="150" t="s">
        <v>737</v>
      </c>
      <c r="C28" s="138">
        <v>0</v>
      </c>
    </row>
    <row r="29" s="140" customFormat="true" ht="18" customHeight="true" spans="1:3">
      <c r="A29" s="148">
        <v>2071099</v>
      </c>
      <c r="B29" s="150" t="s">
        <v>738</v>
      </c>
      <c r="C29" s="138">
        <v>0</v>
      </c>
    </row>
    <row r="30" s="140" customFormat="true" ht="18" customHeight="true" spans="1:3">
      <c r="A30" s="148">
        <v>208</v>
      </c>
      <c r="B30" s="150" t="s">
        <v>739</v>
      </c>
      <c r="C30" s="138">
        <v>66</v>
      </c>
    </row>
    <row r="31" s="140" customFormat="true" ht="18" customHeight="true" spans="1:3">
      <c r="A31" s="148">
        <v>2082200</v>
      </c>
      <c r="B31" s="150" t="s">
        <v>740</v>
      </c>
      <c r="C31" s="138">
        <v>66</v>
      </c>
    </row>
    <row r="32" s="140" customFormat="true" ht="18" customHeight="true" spans="1:3">
      <c r="A32" s="148">
        <v>2082201</v>
      </c>
      <c r="B32" s="150" t="s">
        <v>741</v>
      </c>
      <c r="C32" s="138">
        <v>34</v>
      </c>
    </row>
    <row r="33" s="140" customFormat="true" ht="18" customHeight="true" spans="1:3">
      <c r="A33" s="148">
        <v>2082202</v>
      </c>
      <c r="B33" s="150" t="s">
        <v>742</v>
      </c>
      <c r="C33" s="138">
        <v>32</v>
      </c>
    </row>
    <row r="34" s="140" customFormat="true" ht="18" customHeight="true" spans="1:3">
      <c r="A34" s="148">
        <v>2082299</v>
      </c>
      <c r="B34" s="150" t="s">
        <v>743</v>
      </c>
      <c r="C34" s="138">
        <v>0</v>
      </c>
    </row>
    <row r="35" s="140" customFormat="true" ht="18" customHeight="true" spans="1:3">
      <c r="A35" s="148">
        <v>2082300</v>
      </c>
      <c r="B35" s="150" t="s">
        <v>744</v>
      </c>
      <c r="C35" s="138">
        <v>0</v>
      </c>
    </row>
    <row r="36" s="140" customFormat="true" ht="18" customHeight="true" spans="1:3">
      <c r="A36" s="148">
        <v>2082301</v>
      </c>
      <c r="B36" s="150" t="s">
        <v>741</v>
      </c>
      <c r="C36" s="138">
        <v>0</v>
      </c>
    </row>
    <row r="37" s="140" customFormat="true" ht="18" customHeight="true" spans="1:3">
      <c r="A37" s="148">
        <v>2082302</v>
      </c>
      <c r="B37" s="150" t="s">
        <v>742</v>
      </c>
      <c r="C37" s="138">
        <v>0</v>
      </c>
    </row>
    <row r="38" s="140" customFormat="true" ht="18" customHeight="true" spans="1:3">
      <c r="A38" s="148">
        <v>2082399</v>
      </c>
      <c r="B38" s="150" t="s">
        <v>745</v>
      </c>
      <c r="C38" s="138">
        <v>0</v>
      </c>
    </row>
    <row r="39" s="140" customFormat="true" ht="18" customHeight="true" spans="1:3">
      <c r="A39" s="148">
        <v>2082900</v>
      </c>
      <c r="B39" s="150" t="s">
        <v>746</v>
      </c>
      <c r="C39" s="138">
        <v>0</v>
      </c>
    </row>
    <row r="40" s="140" customFormat="true" ht="18" customHeight="true" spans="1:3">
      <c r="A40" s="148">
        <v>2082901</v>
      </c>
      <c r="B40" s="150" t="s">
        <v>742</v>
      </c>
      <c r="C40" s="138">
        <v>0</v>
      </c>
    </row>
    <row r="41" s="140" customFormat="true" ht="18" customHeight="true" spans="1:3">
      <c r="A41" s="148">
        <v>2082999</v>
      </c>
      <c r="B41" s="150" t="s">
        <v>747</v>
      </c>
      <c r="C41" s="138">
        <v>0</v>
      </c>
    </row>
    <row r="42" s="140" customFormat="true" ht="18" customHeight="true" spans="1:3">
      <c r="A42" s="148">
        <v>211</v>
      </c>
      <c r="B42" s="150" t="s">
        <v>748</v>
      </c>
      <c r="C42" s="138">
        <v>0</v>
      </c>
    </row>
    <row r="43" s="140" customFormat="true" ht="18" customHeight="true" spans="1:3">
      <c r="A43" s="148">
        <v>2116000</v>
      </c>
      <c r="B43" s="150" t="s">
        <v>749</v>
      </c>
      <c r="C43" s="138">
        <v>0</v>
      </c>
    </row>
    <row r="44" s="140" customFormat="true" ht="18" customHeight="true" spans="1:3">
      <c r="A44" s="148">
        <v>2116001</v>
      </c>
      <c r="B44" s="150" t="s">
        <v>750</v>
      </c>
      <c r="C44" s="138">
        <v>0</v>
      </c>
    </row>
    <row r="45" s="140" customFormat="true" ht="18" customHeight="true" spans="1:3">
      <c r="A45" s="148">
        <v>2116002</v>
      </c>
      <c r="B45" s="150" t="s">
        <v>751</v>
      </c>
      <c r="C45" s="138">
        <v>0</v>
      </c>
    </row>
    <row r="46" s="140" customFormat="true" ht="18" customHeight="true" spans="1:3">
      <c r="A46" s="148">
        <v>2116003</v>
      </c>
      <c r="B46" s="150" t="s">
        <v>752</v>
      </c>
      <c r="C46" s="138">
        <v>0</v>
      </c>
    </row>
    <row r="47" s="140" customFormat="true" ht="18" customHeight="true" spans="1:3">
      <c r="A47" s="148">
        <v>2116099</v>
      </c>
      <c r="B47" s="150" t="s">
        <v>753</v>
      </c>
      <c r="C47" s="138">
        <v>0</v>
      </c>
    </row>
    <row r="48" s="140" customFormat="true" ht="18" customHeight="true" spans="1:3">
      <c r="A48" s="148">
        <v>2120000</v>
      </c>
      <c r="B48" s="150" t="s">
        <v>754</v>
      </c>
      <c r="C48" s="138">
        <v>101622</v>
      </c>
    </row>
    <row r="49" s="140" customFormat="true" ht="18" customHeight="true" spans="1:3">
      <c r="A49" s="148">
        <v>2120800</v>
      </c>
      <c r="B49" s="150" t="s">
        <v>755</v>
      </c>
      <c r="C49" s="138">
        <v>101056</v>
      </c>
    </row>
    <row r="50" s="140" customFormat="true" ht="18" customHeight="true" spans="1:3">
      <c r="A50" s="148">
        <v>2120801</v>
      </c>
      <c r="B50" s="150" t="s">
        <v>756</v>
      </c>
      <c r="C50" s="138">
        <v>12754</v>
      </c>
    </row>
    <row r="51" s="140" customFormat="true" ht="18" customHeight="true" spans="1:3">
      <c r="A51" s="148">
        <v>2120802</v>
      </c>
      <c r="B51" s="150" t="s">
        <v>757</v>
      </c>
      <c r="C51" s="138">
        <v>0</v>
      </c>
    </row>
    <row r="52" s="140" customFormat="true" ht="18" customHeight="true" spans="1:3">
      <c r="A52" s="148">
        <v>2120803</v>
      </c>
      <c r="B52" s="150" t="s">
        <v>758</v>
      </c>
      <c r="C52" s="138">
        <v>0</v>
      </c>
    </row>
    <row r="53" s="140" customFormat="true" ht="18" customHeight="true" spans="1:3">
      <c r="A53" s="148">
        <v>2120804</v>
      </c>
      <c r="B53" s="150" t="s">
        <v>759</v>
      </c>
      <c r="C53" s="138">
        <v>30340</v>
      </c>
    </row>
    <row r="54" s="140" customFormat="true" ht="18" customHeight="true" spans="1:3">
      <c r="A54" s="148">
        <v>2120805</v>
      </c>
      <c r="B54" s="150" t="s">
        <v>760</v>
      </c>
      <c r="C54" s="138">
        <v>5409</v>
      </c>
    </row>
    <row r="55" s="140" customFormat="true" ht="18" customHeight="true" spans="1:3">
      <c r="A55" s="148">
        <v>2120806</v>
      </c>
      <c r="B55" s="150" t="s">
        <v>761</v>
      </c>
      <c r="C55" s="138">
        <v>0</v>
      </c>
    </row>
    <row r="56" s="140" customFormat="true" ht="18" customHeight="true" spans="1:3">
      <c r="A56" s="148">
        <v>2120807</v>
      </c>
      <c r="B56" s="150" t="s">
        <v>762</v>
      </c>
      <c r="C56" s="138">
        <v>0</v>
      </c>
    </row>
    <row r="57" s="140" customFormat="true" ht="18" customHeight="true" spans="1:3">
      <c r="A57" s="148">
        <v>2120809</v>
      </c>
      <c r="B57" s="150" t="s">
        <v>763</v>
      </c>
      <c r="C57" s="138">
        <v>0</v>
      </c>
    </row>
    <row r="58" s="140" customFormat="true" ht="18" customHeight="true" spans="1:3">
      <c r="A58" s="148">
        <v>2120810</v>
      </c>
      <c r="B58" s="150" t="s">
        <v>764</v>
      </c>
      <c r="C58" s="138">
        <v>261</v>
      </c>
    </row>
    <row r="59" s="140" customFormat="true" ht="18" customHeight="true" spans="1:3">
      <c r="A59" s="148">
        <v>2120811</v>
      </c>
      <c r="B59" s="150" t="s">
        <v>765</v>
      </c>
      <c r="C59" s="138">
        <v>0</v>
      </c>
    </row>
    <row r="60" s="140" customFormat="true" ht="18" customHeight="true" spans="1:3">
      <c r="A60" s="148">
        <v>2120813</v>
      </c>
      <c r="B60" s="150" t="s">
        <v>766</v>
      </c>
      <c r="C60" s="138">
        <v>0</v>
      </c>
    </row>
    <row r="61" s="140" customFormat="true" ht="18" customHeight="true" spans="1:3">
      <c r="A61" s="148">
        <v>2120814</v>
      </c>
      <c r="B61" s="150" t="s">
        <v>767</v>
      </c>
      <c r="C61" s="138">
        <v>458</v>
      </c>
    </row>
    <row r="62" s="140" customFormat="true" ht="18" customHeight="true" spans="1:3">
      <c r="A62" s="148">
        <v>2120815</v>
      </c>
      <c r="B62" s="150" t="s">
        <v>768</v>
      </c>
      <c r="C62" s="138">
        <v>0</v>
      </c>
    </row>
    <row r="63" s="140" customFormat="true" ht="18" customHeight="true" spans="1:3">
      <c r="A63" s="148">
        <v>2120816</v>
      </c>
      <c r="B63" s="150" t="s">
        <v>769</v>
      </c>
      <c r="C63" s="138">
        <v>144</v>
      </c>
    </row>
    <row r="64" spans="1:3">
      <c r="A64" s="148">
        <v>2120899</v>
      </c>
      <c r="B64" s="150" t="s">
        <v>770</v>
      </c>
      <c r="C64" s="138">
        <v>51690</v>
      </c>
    </row>
    <row r="65" spans="1:3">
      <c r="A65" s="148">
        <v>2121000</v>
      </c>
      <c r="B65" s="150" t="s">
        <v>771</v>
      </c>
      <c r="C65" s="138">
        <v>0</v>
      </c>
    </row>
    <row r="66" spans="1:3">
      <c r="A66" s="148">
        <v>2121001</v>
      </c>
      <c r="B66" s="150" t="s">
        <v>756</v>
      </c>
      <c r="C66" s="138">
        <v>0</v>
      </c>
    </row>
    <row r="67" spans="1:3">
      <c r="A67" s="148">
        <v>2121002</v>
      </c>
      <c r="B67" s="150" t="s">
        <v>757</v>
      </c>
      <c r="C67" s="138">
        <v>0</v>
      </c>
    </row>
    <row r="68" spans="1:3">
      <c r="A68" s="148">
        <v>2121099</v>
      </c>
      <c r="B68" s="150" t="s">
        <v>772</v>
      </c>
      <c r="C68" s="138">
        <v>0</v>
      </c>
    </row>
    <row r="69" spans="1:3">
      <c r="A69" s="148">
        <v>2121100</v>
      </c>
      <c r="B69" s="150" t="s">
        <v>773</v>
      </c>
      <c r="C69" s="138">
        <v>0</v>
      </c>
    </row>
    <row r="70" spans="1:3">
      <c r="A70" s="148">
        <v>2121300</v>
      </c>
      <c r="B70" s="150" t="s">
        <v>774</v>
      </c>
      <c r="C70" s="138">
        <v>0</v>
      </c>
    </row>
    <row r="71" spans="1:3">
      <c r="A71" s="148">
        <v>2121301</v>
      </c>
      <c r="B71" s="150" t="s">
        <v>775</v>
      </c>
      <c r="C71" s="138">
        <v>0</v>
      </c>
    </row>
    <row r="72" spans="1:3">
      <c r="A72" s="148">
        <v>2121302</v>
      </c>
      <c r="B72" s="150" t="s">
        <v>776</v>
      </c>
      <c r="C72" s="138">
        <v>0</v>
      </c>
    </row>
    <row r="73" spans="1:3">
      <c r="A73" s="148">
        <v>2121303</v>
      </c>
      <c r="B73" s="150" t="s">
        <v>777</v>
      </c>
      <c r="C73" s="138">
        <v>0</v>
      </c>
    </row>
    <row r="74" spans="1:3">
      <c r="A74" s="148">
        <v>2121304</v>
      </c>
      <c r="B74" s="150" t="s">
        <v>778</v>
      </c>
      <c r="C74" s="138">
        <v>0</v>
      </c>
    </row>
    <row r="75" spans="1:3">
      <c r="A75" s="148">
        <v>2121399</v>
      </c>
      <c r="B75" s="150" t="s">
        <v>779</v>
      </c>
      <c r="C75" s="138">
        <v>0</v>
      </c>
    </row>
    <row r="76" spans="1:3">
      <c r="A76" s="148">
        <v>2121400</v>
      </c>
      <c r="B76" s="150" t="s">
        <v>780</v>
      </c>
      <c r="C76" s="138">
        <v>566</v>
      </c>
    </row>
    <row r="77" spans="1:3">
      <c r="A77" s="148">
        <v>2121401</v>
      </c>
      <c r="B77" s="150" t="s">
        <v>781</v>
      </c>
      <c r="C77" s="138">
        <v>136</v>
      </c>
    </row>
    <row r="78" spans="1:3">
      <c r="A78" s="148">
        <v>2121402</v>
      </c>
      <c r="B78" s="150" t="s">
        <v>782</v>
      </c>
      <c r="C78" s="138">
        <v>0</v>
      </c>
    </row>
    <row r="79" spans="1:3">
      <c r="A79" s="148">
        <v>2121499</v>
      </c>
      <c r="B79" s="150" t="s">
        <v>783</v>
      </c>
      <c r="C79" s="138">
        <v>430</v>
      </c>
    </row>
    <row r="80" spans="1:3">
      <c r="A80" s="148">
        <v>229</v>
      </c>
      <c r="B80" s="150" t="s">
        <v>462</v>
      </c>
      <c r="C80" s="138">
        <v>54362</v>
      </c>
    </row>
    <row r="81" spans="1:3">
      <c r="A81" s="148">
        <v>2290400</v>
      </c>
      <c r="B81" s="150" t="s">
        <v>784</v>
      </c>
      <c r="C81" s="138">
        <v>54100</v>
      </c>
    </row>
    <row r="82" spans="1:3">
      <c r="A82" s="148">
        <v>2290401</v>
      </c>
      <c r="B82" s="150" t="s">
        <v>785</v>
      </c>
      <c r="C82" s="138">
        <v>0</v>
      </c>
    </row>
    <row r="83" spans="1:3">
      <c r="A83" s="148">
        <v>2290402</v>
      </c>
      <c r="B83" s="150" t="s">
        <v>786</v>
      </c>
      <c r="C83" s="138">
        <v>54100</v>
      </c>
    </row>
    <row r="84" spans="1:3">
      <c r="A84" s="148">
        <v>2290403</v>
      </c>
      <c r="B84" s="150" t="s">
        <v>787</v>
      </c>
      <c r="C84" s="138">
        <v>0</v>
      </c>
    </row>
    <row r="85" spans="1:3">
      <c r="A85" s="148">
        <v>2290800</v>
      </c>
      <c r="B85" s="150" t="s">
        <v>788</v>
      </c>
      <c r="C85" s="138">
        <v>12</v>
      </c>
    </row>
    <row r="86" spans="1:3">
      <c r="A86" s="148">
        <v>2290802</v>
      </c>
      <c r="B86" s="150" t="s">
        <v>789</v>
      </c>
      <c r="C86" s="138">
        <v>0</v>
      </c>
    </row>
    <row r="87" spans="1:3">
      <c r="A87" s="148">
        <v>2290803</v>
      </c>
      <c r="B87" s="150" t="s">
        <v>790</v>
      </c>
      <c r="C87" s="138">
        <v>0</v>
      </c>
    </row>
    <row r="88" spans="1:3">
      <c r="A88" s="148">
        <v>2290804</v>
      </c>
      <c r="B88" s="150" t="s">
        <v>791</v>
      </c>
      <c r="C88" s="138">
        <v>12</v>
      </c>
    </row>
    <row r="89" spans="1:3">
      <c r="A89" s="148">
        <v>2290805</v>
      </c>
      <c r="B89" s="150" t="s">
        <v>792</v>
      </c>
      <c r="C89" s="138">
        <v>0</v>
      </c>
    </row>
    <row r="90" spans="1:3">
      <c r="A90" s="148">
        <v>2290806</v>
      </c>
      <c r="B90" s="150" t="s">
        <v>793</v>
      </c>
      <c r="C90" s="138">
        <v>0</v>
      </c>
    </row>
    <row r="91" spans="1:3">
      <c r="A91" s="148">
        <v>2290807</v>
      </c>
      <c r="B91" s="150" t="s">
        <v>794</v>
      </c>
      <c r="C91" s="138">
        <v>0</v>
      </c>
    </row>
    <row r="92" spans="1:3">
      <c r="A92" s="148">
        <v>2290808</v>
      </c>
      <c r="B92" s="150" t="s">
        <v>795</v>
      </c>
      <c r="C92" s="138">
        <v>0</v>
      </c>
    </row>
    <row r="93" spans="1:3">
      <c r="A93" s="148">
        <v>2290899</v>
      </c>
      <c r="B93" s="150" t="s">
        <v>796</v>
      </c>
      <c r="C93" s="138">
        <v>0</v>
      </c>
    </row>
    <row r="94" spans="1:3">
      <c r="A94" s="148">
        <v>2296000</v>
      </c>
      <c r="B94" s="150" t="s">
        <v>797</v>
      </c>
      <c r="C94" s="138">
        <v>250</v>
      </c>
    </row>
    <row r="95" spans="1:3">
      <c r="A95" s="148">
        <v>2296001</v>
      </c>
      <c r="B95" s="150" t="s">
        <v>798</v>
      </c>
      <c r="C95" s="138">
        <v>0</v>
      </c>
    </row>
    <row r="96" spans="1:3">
      <c r="A96" s="148">
        <v>2296002</v>
      </c>
      <c r="B96" s="150" t="s">
        <v>799</v>
      </c>
      <c r="C96" s="138">
        <v>183</v>
      </c>
    </row>
    <row r="97" spans="1:3">
      <c r="A97" s="148">
        <v>2296003</v>
      </c>
      <c r="B97" s="150" t="s">
        <v>800</v>
      </c>
      <c r="C97" s="138">
        <v>0</v>
      </c>
    </row>
    <row r="98" spans="1:3">
      <c r="A98" s="148">
        <v>2296004</v>
      </c>
      <c r="B98" s="150" t="s">
        <v>801</v>
      </c>
      <c r="C98" s="138">
        <v>0</v>
      </c>
    </row>
    <row r="99" spans="1:3">
      <c r="A99" s="148">
        <v>2296005</v>
      </c>
      <c r="B99" s="150" t="s">
        <v>802</v>
      </c>
      <c r="C99" s="138">
        <v>0</v>
      </c>
    </row>
    <row r="100" spans="1:3">
      <c r="A100" s="148">
        <v>2296006</v>
      </c>
      <c r="B100" s="150" t="s">
        <v>803</v>
      </c>
      <c r="C100" s="138">
        <v>27</v>
      </c>
    </row>
    <row r="101" spans="1:3">
      <c r="A101" s="148">
        <v>2296010</v>
      </c>
      <c r="B101" s="150" t="s">
        <v>804</v>
      </c>
      <c r="C101" s="138">
        <v>0</v>
      </c>
    </row>
    <row r="102" spans="1:3">
      <c r="A102" s="148">
        <v>2296011</v>
      </c>
      <c r="B102" s="150" t="s">
        <v>805</v>
      </c>
      <c r="C102" s="138">
        <v>0</v>
      </c>
    </row>
    <row r="103" spans="1:3">
      <c r="A103" s="148">
        <v>2296012</v>
      </c>
      <c r="B103" s="150" t="s">
        <v>806</v>
      </c>
      <c r="C103" s="138">
        <v>0</v>
      </c>
    </row>
    <row r="104" spans="1:3">
      <c r="A104" s="148">
        <v>2296013</v>
      </c>
      <c r="B104" s="150" t="s">
        <v>807</v>
      </c>
      <c r="C104" s="138">
        <v>36</v>
      </c>
    </row>
    <row r="105" spans="1:3">
      <c r="A105" s="148">
        <v>2296099</v>
      </c>
      <c r="B105" s="150" t="s">
        <v>808</v>
      </c>
      <c r="C105" s="138">
        <v>4</v>
      </c>
    </row>
    <row r="106" spans="1:3">
      <c r="A106" s="148">
        <v>232</v>
      </c>
      <c r="B106" s="150" t="s">
        <v>809</v>
      </c>
      <c r="C106" s="138">
        <v>3892</v>
      </c>
    </row>
    <row r="107" spans="1:3">
      <c r="A107" s="148">
        <v>2320400</v>
      </c>
      <c r="B107" s="150" t="s">
        <v>810</v>
      </c>
      <c r="C107" s="138">
        <v>3892</v>
      </c>
    </row>
    <row r="108" spans="1:3">
      <c r="A108" s="148">
        <v>2320499</v>
      </c>
      <c r="B108" s="150" t="s">
        <v>811</v>
      </c>
      <c r="C108" s="138">
        <v>3892</v>
      </c>
    </row>
    <row r="109" spans="1:3">
      <c r="A109" s="148">
        <v>2340000</v>
      </c>
      <c r="B109" s="150" t="s">
        <v>812</v>
      </c>
      <c r="C109" s="138">
        <v>0</v>
      </c>
    </row>
    <row r="110" spans="1:3">
      <c r="A110" s="151" t="s">
        <v>668</v>
      </c>
      <c r="B110" s="152"/>
      <c r="C110" s="153">
        <v>45</v>
      </c>
    </row>
    <row r="111" spans="1:3">
      <c r="A111" s="151" t="s">
        <v>670</v>
      </c>
      <c r="B111" s="152"/>
      <c r="C111" s="153">
        <v>39144</v>
      </c>
    </row>
    <row r="112" spans="1:3">
      <c r="A112" s="151" t="s">
        <v>813</v>
      </c>
      <c r="B112" s="152"/>
      <c r="C112" s="154">
        <v>496</v>
      </c>
    </row>
    <row r="113" spans="1:3">
      <c r="A113" s="151" t="s">
        <v>814</v>
      </c>
      <c r="B113" s="152"/>
      <c r="C113" s="138">
        <v>199628</v>
      </c>
    </row>
  </sheetData>
  <mergeCells count="8">
    <mergeCell ref="A2:C2"/>
    <mergeCell ref="A110:B110"/>
    <mergeCell ref="A111:B111"/>
    <mergeCell ref="A112:B112"/>
    <mergeCell ref="A113:B113"/>
    <mergeCell ref="A4:A5"/>
    <mergeCell ref="B4:B5"/>
    <mergeCell ref="C4:C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showZeros="0" topLeftCell="A76" workbookViewId="0">
      <selection activeCell="F84" sqref="F84"/>
    </sheetView>
  </sheetViews>
  <sheetFormatPr defaultColWidth="9" defaultRowHeight="15.75" outlineLevelCol="4"/>
  <cols>
    <col min="1" max="1" width="9" style="128" customWidth="true"/>
    <col min="2" max="2" width="49.375" style="128" customWidth="true"/>
    <col min="3" max="3" width="9.125" style="129"/>
    <col min="4" max="16384" width="9" style="128"/>
  </cols>
  <sheetData>
    <row r="1" spans="1:1">
      <c r="A1" s="128" t="s">
        <v>815</v>
      </c>
    </row>
    <row r="2" s="126" customFormat="true" ht="27" customHeight="true" spans="1:3">
      <c r="A2" s="130" t="s">
        <v>12</v>
      </c>
      <c r="B2" s="130"/>
      <c r="C2" s="130"/>
    </row>
    <row r="3" s="126" customFormat="true" ht="17.1" customHeight="true" spans="1:5">
      <c r="A3" s="131" t="s">
        <v>28</v>
      </c>
      <c r="B3" s="132"/>
      <c r="C3" s="133" t="s">
        <v>29</v>
      </c>
      <c r="D3" s="134"/>
      <c r="E3" s="134"/>
    </row>
    <row r="4" s="126" customFormat="true" ht="15.95" customHeight="true" spans="1:3">
      <c r="A4" s="135" t="s">
        <v>713</v>
      </c>
      <c r="B4" s="135" t="s">
        <v>714</v>
      </c>
      <c r="C4" s="135" t="s">
        <v>33</v>
      </c>
    </row>
    <row r="5" s="126" customFormat="true" ht="33.95" customHeight="true" spans="1:3">
      <c r="A5" s="135"/>
      <c r="B5" s="135"/>
      <c r="C5" s="135"/>
    </row>
    <row r="6" s="127" customFormat="true" ht="18" customHeight="true" spans="1:3">
      <c r="A6" s="136">
        <v>206</v>
      </c>
      <c r="B6" s="137" t="s">
        <v>715</v>
      </c>
      <c r="C6" s="138">
        <v>0</v>
      </c>
    </row>
    <row r="7" s="126" customFormat="true" ht="18" customHeight="true" spans="1:3">
      <c r="A7" s="136">
        <v>2061000</v>
      </c>
      <c r="B7" s="137" t="s">
        <v>716</v>
      </c>
      <c r="C7" s="138">
        <v>0</v>
      </c>
    </row>
    <row r="8" s="126" customFormat="true" ht="18" customHeight="true" spans="1:3">
      <c r="A8" s="136">
        <v>2061001</v>
      </c>
      <c r="B8" s="137" t="s">
        <v>717</v>
      </c>
      <c r="C8" s="138">
        <v>0</v>
      </c>
    </row>
    <row r="9" s="126" customFormat="true" ht="18" customHeight="true" spans="1:3">
      <c r="A9" s="136">
        <v>2061002</v>
      </c>
      <c r="B9" s="137" t="s">
        <v>718</v>
      </c>
      <c r="C9" s="138">
        <v>0</v>
      </c>
    </row>
    <row r="10" s="126" customFormat="true" ht="18" customHeight="true" spans="1:3">
      <c r="A10" s="136">
        <v>2061003</v>
      </c>
      <c r="B10" s="137" t="s">
        <v>719</v>
      </c>
      <c r="C10" s="138">
        <v>0</v>
      </c>
    </row>
    <row r="11" s="126" customFormat="true" ht="18" customHeight="true" spans="1:3">
      <c r="A11" s="136">
        <v>2061004</v>
      </c>
      <c r="B11" s="137" t="s">
        <v>720</v>
      </c>
      <c r="C11" s="138">
        <v>0</v>
      </c>
    </row>
    <row r="12" s="126" customFormat="true" ht="18" customHeight="true" spans="1:3">
      <c r="A12" s="136">
        <v>2061005</v>
      </c>
      <c r="B12" s="137" t="s">
        <v>721</v>
      </c>
      <c r="C12" s="138">
        <v>0</v>
      </c>
    </row>
    <row r="13" s="126" customFormat="true" ht="18" customHeight="true" spans="1:3">
      <c r="A13" s="136">
        <v>2061099</v>
      </c>
      <c r="B13" s="137" t="s">
        <v>722</v>
      </c>
      <c r="C13" s="138">
        <v>0</v>
      </c>
    </row>
    <row r="14" s="126" customFormat="true" ht="18" customHeight="true" spans="1:3">
      <c r="A14" s="136">
        <v>207</v>
      </c>
      <c r="B14" s="139" t="s">
        <v>723</v>
      </c>
      <c r="C14" s="138">
        <v>1</v>
      </c>
    </row>
    <row r="15" s="126" customFormat="true" ht="18" customHeight="true" spans="1:3">
      <c r="A15" s="136">
        <v>2070700</v>
      </c>
      <c r="B15" s="139" t="s">
        <v>724</v>
      </c>
      <c r="C15" s="138">
        <v>1</v>
      </c>
    </row>
    <row r="16" s="126" customFormat="true" ht="18" customHeight="true" spans="1:3">
      <c r="A16" s="136">
        <v>2070701</v>
      </c>
      <c r="B16" s="139" t="s">
        <v>725</v>
      </c>
      <c r="C16" s="138">
        <v>0</v>
      </c>
    </row>
    <row r="17" s="126" customFormat="true" ht="18" customHeight="true" spans="1:3">
      <c r="A17" s="136">
        <v>2070702</v>
      </c>
      <c r="B17" s="139" t="s">
        <v>726</v>
      </c>
      <c r="C17" s="138">
        <v>0</v>
      </c>
    </row>
    <row r="18" s="126" customFormat="true" ht="18" customHeight="true" spans="1:3">
      <c r="A18" s="136">
        <v>2070703</v>
      </c>
      <c r="B18" s="139" t="s">
        <v>727</v>
      </c>
      <c r="C18" s="138">
        <v>0</v>
      </c>
    </row>
    <row r="19" s="126" customFormat="true" ht="18" customHeight="true" spans="1:3">
      <c r="A19" s="136">
        <v>2070704</v>
      </c>
      <c r="B19" s="139" t="s">
        <v>728</v>
      </c>
      <c r="C19" s="138">
        <v>0</v>
      </c>
    </row>
    <row r="20" s="126" customFormat="true" ht="18" customHeight="true" spans="1:3">
      <c r="A20" s="136">
        <v>2070799</v>
      </c>
      <c r="B20" s="139" t="s">
        <v>729</v>
      </c>
      <c r="C20" s="138">
        <v>1</v>
      </c>
    </row>
    <row r="21" s="126" customFormat="true" ht="18" customHeight="true" spans="1:3">
      <c r="A21" s="136">
        <v>2070900</v>
      </c>
      <c r="B21" s="139" t="s">
        <v>730</v>
      </c>
      <c r="C21" s="138">
        <v>0</v>
      </c>
    </row>
    <row r="22" s="126" customFormat="true" ht="18" customHeight="true" spans="1:3">
      <c r="A22" s="136">
        <v>2070901</v>
      </c>
      <c r="B22" s="139" t="s">
        <v>731</v>
      </c>
      <c r="C22" s="138">
        <v>0</v>
      </c>
    </row>
    <row r="23" s="126" customFormat="true" ht="18" customHeight="true" spans="1:3">
      <c r="A23" s="136">
        <v>2070902</v>
      </c>
      <c r="B23" s="139" t="s">
        <v>732</v>
      </c>
      <c r="C23" s="138">
        <v>0</v>
      </c>
    </row>
    <row r="24" s="126" customFormat="true" ht="18" customHeight="true" spans="1:3">
      <c r="A24" s="136">
        <v>2070903</v>
      </c>
      <c r="B24" s="139" t="s">
        <v>733</v>
      </c>
      <c r="C24" s="138">
        <v>0</v>
      </c>
    </row>
    <row r="25" s="126" customFormat="true" ht="18" customHeight="true" spans="1:3">
      <c r="A25" s="136">
        <v>2070904</v>
      </c>
      <c r="B25" s="139" t="s">
        <v>734</v>
      </c>
      <c r="C25" s="138">
        <v>0</v>
      </c>
    </row>
    <row r="26" s="126" customFormat="true" ht="18" customHeight="true" spans="1:3">
      <c r="A26" s="136">
        <v>2070999</v>
      </c>
      <c r="B26" s="139" t="s">
        <v>735</v>
      </c>
      <c r="C26" s="138">
        <v>0</v>
      </c>
    </row>
    <row r="27" s="126" customFormat="true" ht="18" customHeight="true" spans="1:3">
      <c r="A27" s="136">
        <v>2071000</v>
      </c>
      <c r="B27" s="139" t="s">
        <v>736</v>
      </c>
      <c r="C27" s="138">
        <v>0</v>
      </c>
    </row>
    <row r="28" s="126" customFormat="true" ht="18" customHeight="true" spans="1:3">
      <c r="A28" s="136">
        <v>2071001</v>
      </c>
      <c r="B28" s="139" t="s">
        <v>737</v>
      </c>
      <c r="C28" s="138">
        <v>0</v>
      </c>
    </row>
    <row r="29" s="126" customFormat="true" ht="18" customHeight="true" spans="1:3">
      <c r="A29" s="136">
        <v>2071099</v>
      </c>
      <c r="B29" s="139" t="s">
        <v>738</v>
      </c>
      <c r="C29" s="138">
        <v>0</v>
      </c>
    </row>
    <row r="30" s="126" customFormat="true" ht="18" customHeight="true" spans="1:3">
      <c r="A30" s="136">
        <v>208</v>
      </c>
      <c r="B30" s="139" t="s">
        <v>739</v>
      </c>
      <c r="C30" s="138">
        <v>66</v>
      </c>
    </row>
    <row r="31" s="126" customFormat="true" ht="18" customHeight="true" spans="1:3">
      <c r="A31" s="136">
        <v>2082200</v>
      </c>
      <c r="B31" s="139" t="s">
        <v>740</v>
      </c>
      <c r="C31" s="138">
        <v>66</v>
      </c>
    </row>
    <row r="32" s="126" customFormat="true" ht="18" customHeight="true" spans="1:3">
      <c r="A32" s="136">
        <v>2082201</v>
      </c>
      <c r="B32" s="139" t="s">
        <v>741</v>
      </c>
      <c r="C32" s="138">
        <v>34</v>
      </c>
    </row>
    <row r="33" s="126" customFormat="true" ht="18" customHeight="true" spans="1:3">
      <c r="A33" s="136">
        <v>2082202</v>
      </c>
      <c r="B33" s="139" t="s">
        <v>742</v>
      </c>
      <c r="C33" s="138">
        <v>32</v>
      </c>
    </row>
    <row r="34" s="126" customFormat="true" ht="18" customHeight="true" spans="1:3">
      <c r="A34" s="136">
        <v>2082299</v>
      </c>
      <c r="B34" s="139" t="s">
        <v>743</v>
      </c>
      <c r="C34" s="138">
        <v>0</v>
      </c>
    </row>
    <row r="35" s="126" customFormat="true" ht="18" customHeight="true" spans="1:3">
      <c r="A35" s="136">
        <v>2082300</v>
      </c>
      <c r="B35" s="139" t="s">
        <v>744</v>
      </c>
      <c r="C35" s="138">
        <v>0</v>
      </c>
    </row>
    <row r="36" s="126" customFormat="true" ht="18" customHeight="true" spans="1:3">
      <c r="A36" s="136">
        <v>2082301</v>
      </c>
      <c r="B36" s="139" t="s">
        <v>741</v>
      </c>
      <c r="C36" s="138">
        <v>0</v>
      </c>
    </row>
    <row r="37" s="126" customFormat="true" ht="18" customHeight="true" spans="1:3">
      <c r="A37" s="136">
        <v>2082302</v>
      </c>
      <c r="B37" s="139" t="s">
        <v>742</v>
      </c>
      <c r="C37" s="138">
        <v>0</v>
      </c>
    </row>
    <row r="38" s="126" customFormat="true" ht="18" customHeight="true" spans="1:3">
      <c r="A38" s="136">
        <v>2082399</v>
      </c>
      <c r="B38" s="139" t="s">
        <v>745</v>
      </c>
      <c r="C38" s="138">
        <v>0</v>
      </c>
    </row>
    <row r="39" s="126" customFormat="true" ht="18" customHeight="true" spans="1:3">
      <c r="A39" s="136">
        <v>2082900</v>
      </c>
      <c r="B39" s="139" t="s">
        <v>746</v>
      </c>
      <c r="C39" s="138">
        <v>0</v>
      </c>
    </row>
    <row r="40" s="126" customFormat="true" ht="18" customHeight="true" spans="1:3">
      <c r="A40" s="136">
        <v>2082901</v>
      </c>
      <c r="B40" s="139" t="s">
        <v>742</v>
      </c>
      <c r="C40" s="138">
        <v>0</v>
      </c>
    </row>
    <row r="41" s="126" customFormat="true" ht="18" customHeight="true" spans="1:3">
      <c r="A41" s="136">
        <v>2082999</v>
      </c>
      <c r="B41" s="139" t="s">
        <v>747</v>
      </c>
      <c r="C41" s="138">
        <v>0</v>
      </c>
    </row>
    <row r="42" s="126" customFormat="true" ht="18" customHeight="true" spans="1:3">
      <c r="A42" s="136">
        <v>211</v>
      </c>
      <c r="B42" s="139" t="s">
        <v>748</v>
      </c>
      <c r="C42" s="138">
        <v>0</v>
      </c>
    </row>
    <row r="43" s="126" customFormat="true" ht="18" customHeight="true" spans="1:3">
      <c r="A43" s="136">
        <v>2116000</v>
      </c>
      <c r="B43" s="139" t="s">
        <v>749</v>
      </c>
      <c r="C43" s="138">
        <v>0</v>
      </c>
    </row>
    <row r="44" s="126" customFormat="true" ht="18" customHeight="true" spans="1:3">
      <c r="A44" s="136">
        <v>2116001</v>
      </c>
      <c r="B44" s="139" t="s">
        <v>750</v>
      </c>
      <c r="C44" s="138">
        <v>0</v>
      </c>
    </row>
    <row r="45" s="126" customFormat="true" ht="18" customHeight="true" spans="1:3">
      <c r="A45" s="136">
        <v>2116002</v>
      </c>
      <c r="B45" s="139" t="s">
        <v>751</v>
      </c>
      <c r="C45" s="138">
        <v>0</v>
      </c>
    </row>
    <row r="46" s="126" customFormat="true" ht="18" customHeight="true" spans="1:3">
      <c r="A46" s="136">
        <v>2116003</v>
      </c>
      <c r="B46" s="139" t="s">
        <v>752</v>
      </c>
      <c r="C46" s="138">
        <v>0</v>
      </c>
    </row>
    <row r="47" s="126" customFormat="true" ht="18" customHeight="true" spans="1:3">
      <c r="A47" s="136">
        <v>2116099</v>
      </c>
      <c r="B47" s="139" t="s">
        <v>753</v>
      </c>
      <c r="C47" s="138">
        <v>0</v>
      </c>
    </row>
    <row r="48" s="126" customFormat="true" ht="18" customHeight="true" spans="1:3">
      <c r="A48" s="136">
        <v>2120000</v>
      </c>
      <c r="B48" s="139" t="s">
        <v>754</v>
      </c>
      <c r="C48" s="138">
        <v>101622</v>
      </c>
    </row>
    <row r="49" s="126" customFormat="true" ht="18" customHeight="true" spans="1:3">
      <c r="A49" s="136">
        <v>2120800</v>
      </c>
      <c r="B49" s="139" t="s">
        <v>755</v>
      </c>
      <c r="C49" s="138">
        <v>101056</v>
      </c>
    </row>
    <row r="50" s="126" customFormat="true" ht="18" customHeight="true" spans="1:3">
      <c r="A50" s="136">
        <v>2120801</v>
      </c>
      <c r="B50" s="139" t="s">
        <v>756</v>
      </c>
      <c r="C50" s="138">
        <v>12754</v>
      </c>
    </row>
    <row r="51" s="126" customFormat="true" ht="18" customHeight="true" spans="1:3">
      <c r="A51" s="136">
        <v>2120802</v>
      </c>
      <c r="B51" s="139" t="s">
        <v>757</v>
      </c>
      <c r="C51" s="138">
        <v>0</v>
      </c>
    </row>
    <row r="52" s="126" customFormat="true" ht="18" customHeight="true" spans="1:3">
      <c r="A52" s="136">
        <v>2120803</v>
      </c>
      <c r="B52" s="139" t="s">
        <v>758</v>
      </c>
      <c r="C52" s="138">
        <v>0</v>
      </c>
    </row>
    <row r="53" s="126" customFormat="true" ht="18" customHeight="true" spans="1:3">
      <c r="A53" s="136">
        <v>2120804</v>
      </c>
      <c r="B53" s="139" t="s">
        <v>759</v>
      </c>
      <c r="C53" s="138">
        <v>30340</v>
      </c>
    </row>
    <row r="54" s="126" customFormat="true" ht="18" customHeight="true" spans="1:3">
      <c r="A54" s="136">
        <v>2120805</v>
      </c>
      <c r="B54" s="139" t="s">
        <v>760</v>
      </c>
      <c r="C54" s="138">
        <v>5409</v>
      </c>
    </row>
    <row r="55" s="126" customFormat="true" ht="18" customHeight="true" spans="1:3">
      <c r="A55" s="136">
        <v>2120806</v>
      </c>
      <c r="B55" s="139" t="s">
        <v>761</v>
      </c>
      <c r="C55" s="138">
        <v>0</v>
      </c>
    </row>
    <row r="56" s="126" customFormat="true" ht="18" customHeight="true" spans="1:3">
      <c r="A56" s="136">
        <v>2120807</v>
      </c>
      <c r="B56" s="139" t="s">
        <v>762</v>
      </c>
      <c r="C56" s="138">
        <v>0</v>
      </c>
    </row>
    <row r="57" s="126" customFormat="true" ht="18" customHeight="true" spans="1:3">
      <c r="A57" s="136">
        <v>2120809</v>
      </c>
      <c r="B57" s="139" t="s">
        <v>763</v>
      </c>
      <c r="C57" s="138">
        <v>0</v>
      </c>
    </row>
    <row r="58" s="126" customFormat="true" ht="18" customHeight="true" spans="1:3">
      <c r="A58" s="136">
        <v>2120810</v>
      </c>
      <c r="B58" s="139" t="s">
        <v>764</v>
      </c>
      <c r="C58" s="138">
        <v>261</v>
      </c>
    </row>
    <row r="59" s="126" customFormat="true" ht="18" customHeight="true" spans="1:3">
      <c r="A59" s="136">
        <v>2120811</v>
      </c>
      <c r="B59" s="139" t="s">
        <v>765</v>
      </c>
      <c r="C59" s="138">
        <v>0</v>
      </c>
    </row>
    <row r="60" s="126" customFormat="true" ht="18" customHeight="true" spans="1:3">
      <c r="A60" s="136">
        <v>2120813</v>
      </c>
      <c r="B60" s="139" t="s">
        <v>766</v>
      </c>
      <c r="C60" s="138">
        <v>0</v>
      </c>
    </row>
    <row r="61" s="126" customFormat="true" ht="18" customHeight="true" spans="1:3">
      <c r="A61" s="136">
        <v>2120814</v>
      </c>
      <c r="B61" s="139" t="s">
        <v>767</v>
      </c>
      <c r="C61" s="138">
        <v>458</v>
      </c>
    </row>
    <row r="62" s="126" customFormat="true" ht="18" customHeight="true" spans="1:3">
      <c r="A62" s="136">
        <v>2120815</v>
      </c>
      <c r="B62" s="139" t="s">
        <v>768</v>
      </c>
      <c r="C62" s="138">
        <v>0</v>
      </c>
    </row>
    <row r="63" s="126" customFormat="true" ht="18" customHeight="true" spans="1:3">
      <c r="A63" s="136">
        <v>2120816</v>
      </c>
      <c r="B63" s="139" t="s">
        <v>769</v>
      </c>
      <c r="C63" s="138">
        <v>144</v>
      </c>
    </row>
    <row r="64" spans="1:3">
      <c r="A64" s="136">
        <v>2120899</v>
      </c>
      <c r="B64" s="139" t="s">
        <v>770</v>
      </c>
      <c r="C64" s="138">
        <v>51690</v>
      </c>
    </row>
    <row r="65" spans="1:3">
      <c r="A65" s="136">
        <v>2121000</v>
      </c>
      <c r="B65" s="139" t="s">
        <v>771</v>
      </c>
      <c r="C65" s="138">
        <v>0</v>
      </c>
    </row>
    <row r="66" spans="1:3">
      <c r="A66" s="136">
        <v>2121001</v>
      </c>
      <c r="B66" s="139" t="s">
        <v>756</v>
      </c>
      <c r="C66" s="138">
        <v>0</v>
      </c>
    </row>
    <row r="67" spans="1:3">
      <c r="A67" s="136">
        <v>2121002</v>
      </c>
      <c r="B67" s="139" t="s">
        <v>757</v>
      </c>
      <c r="C67" s="138">
        <v>0</v>
      </c>
    </row>
    <row r="68" spans="1:3">
      <c r="A68" s="136">
        <v>2121099</v>
      </c>
      <c r="B68" s="139" t="s">
        <v>772</v>
      </c>
      <c r="C68" s="138">
        <v>0</v>
      </c>
    </row>
    <row r="69" spans="1:3">
      <c r="A69" s="136">
        <v>2121100</v>
      </c>
      <c r="B69" s="139" t="s">
        <v>773</v>
      </c>
      <c r="C69" s="138">
        <v>0</v>
      </c>
    </row>
    <row r="70" spans="1:3">
      <c r="A70" s="136">
        <v>2121300</v>
      </c>
      <c r="B70" s="139" t="s">
        <v>774</v>
      </c>
      <c r="C70" s="138">
        <v>0</v>
      </c>
    </row>
    <row r="71" spans="1:3">
      <c r="A71" s="136">
        <v>2121301</v>
      </c>
      <c r="B71" s="139" t="s">
        <v>775</v>
      </c>
      <c r="C71" s="138">
        <v>0</v>
      </c>
    </row>
    <row r="72" spans="1:3">
      <c r="A72" s="136">
        <v>2121302</v>
      </c>
      <c r="B72" s="139" t="s">
        <v>776</v>
      </c>
      <c r="C72" s="138">
        <v>0</v>
      </c>
    </row>
    <row r="73" spans="1:3">
      <c r="A73" s="136">
        <v>2121303</v>
      </c>
      <c r="B73" s="139" t="s">
        <v>777</v>
      </c>
      <c r="C73" s="138">
        <v>0</v>
      </c>
    </row>
    <row r="74" spans="1:3">
      <c r="A74" s="136">
        <v>2121304</v>
      </c>
      <c r="B74" s="139" t="s">
        <v>778</v>
      </c>
      <c r="C74" s="138">
        <v>0</v>
      </c>
    </row>
    <row r="75" spans="1:3">
      <c r="A75" s="136">
        <v>2121399</v>
      </c>
      <c r="B75" s="139" t="s">
        <v>779</v>
      </c>
      <c r="C75" s="138">
        <v>0</v>
      </c>
    </row>
    <row r="76" spans="1:3">
      <c r="A76" s="136">
        <v>2121400</v>
      </c>
      <c r="B76" s="139" t="s">
        <v>780</v>
      </c>
      <c r="C76" s="138">
        <v>566</v>
      </c>
    </row>
    <row r="77" spans="1:3">
      <c r="A77" s="136">
        <v>2121401</v>
      </c>
      <c r="B77" s="139" t="s">
        <v>781</v>
      </c>
      <c r="C77" s="138">
        <v>136</v>
      </c>
    </row>
    <row r="78" spans="1:3">
      <c r="A78" s="136">
        <v>2121402</v>
      </c>
      <c r="B78" s="139" t="s">
        <v>782</v>
      </c>
      <c r="C78" s="138">
        <v>0</v>
      </c>
    </row>
    <row r="79" spans="1:3">
      <c r="A79" s="136">
        <v>2121499</v>
      </c>
      <c r="B79" s="139" t="s">
        <v>783</v>
      </c>
      <c r="C79" s="138">
        <v>430</v>
      </c>
    </row>
    <row r="80" spans="1:3">
      <c r="A80" s="136">
        <v>229</v>
      </c>
      <c r="B80" s="139" t="s">
        <v>462</v>
      </c>
      <c r="C80" s="138">
        <v>54362</v>
      </c>
    </row>
    <row r="81" spans="1:3">
      <c r="A81" s="136">
        <v>2290400</v>
      </c>
      <c r="B81" s="139" t="s">
        <v>784</v>
      </c>
      <c r="C81" s="138">
        <v>54100</v>
      </c>
    </row>
    <row r="82" spans="1:3">
      <c r="A82" s="136">
        <v>2290401</v>
      </c>
      <c r="B82" s="139" t="s">
        <v>785</v>
      </c>
      <c r="C82" s="138">
        <v>0</v>
      </c>
    </row>
    <row r="83" spans="1:3">
      <c r="A83" s="136">
        <v>2290402</v>
      </c>
      <c r="B83" s="139" t="s">
        <v>786</v>
      </c>
      <c r="C83" s="138">
        <v>54100</v>
      </c>
    </row>
    <row r="84" spans="1:3">
      <c r="A84" s="136">
        <v>2290403</v>
      </c>
      <c r="B84" s="139" t="s">
        <v>787</v>
      </c>
      <c r="C84" s="138">
        <v>0</v>
      </c>
    </row>
    <row r="85" spans="1:3">
      <c r="A85" s="136">
        <v>2290800</v>
      </c>
      <c r="B85" s="139" t="s">
        <v>788</v>
      </c>
      <c r="C85" s="138">
        <v>12</v>
      </c>
    </row>
    <row r="86" spans="1:3">
      <c r="A86" s="136">
        <v>2290802</v>
      </c>
      <c r="B86" s="139" t="s">
        <v>789</v>
      </c>
      <c r="C86" s="138">
        <v>0</v>
      </c>
    </row>
    <row r="87" spans="1:3">
      <c r="A87" s="136">
        <v>2290803</v>
      </c>
      <c r="B87" s="139" t="s">
        <v>790</v>
      </c>
      <c r="C87" s="138">
        <v>0</v>
      </c>
    </row>
    <row r="88" spans="1:3">
      <c r="A88" s="136">
        <v>2290804</v>
      </c>
      <c r="B88" s="139" t="s">
        <v>791</v>
      </c>
      <c r="C88" s="138">
        <v>12</v>
      </c>
    </row>
    <row r="89" spans="1:3">
      <c r="A89" s="136">
        <v>2290805</v>
      </c>
      <c r="B89" s="139" t="s">
        <v>792</v>
      </c>
      <c r="C89" s="138">
        <v>0</v>
      </c>
    </row>
    <row r="90" spans="1:3">
      <c r="A90" s="136">
        <v>2290806</v>
      </c>
      <c r="B90" s="139" t="s">
        <v>793</v>
      </c>
      <c r="C90" s="138">
        <v>0</v>
      </c>
    </row>
    <row r="91" spans="1:3">
      <c r="A91" s="136">
        <v>2290807</v>
      </c>
      <c r="B91" s="139" t="s">
        <v>794</v>
      </c>
      <c r="C91" s="138">
        <v>0</v>
      </c>
    </row>
    <row r="92" spans="1:3">
      <c r="A92" s="136">
        <v>2290808</v>
      </c>
      <c r="B92" s="139" t="s">
        <v>795</v>
      </c>
      <c r="C92" s="138">
        <v>0</v>
      </c>
    </row>
    <row r="93" spans="1:3">
      <c r="A93" s="136">
        <v>2290899</v>
      </c>
      <c r="B93" s="139" t="s">
        <v>796</v>
      </c>
      <c r="C93" s="138">
        <v>0</v>
      </c>
    </row>
    <row r="94" spans="1:3">
      <c r="A94" s="136">
        <v>2296000</v>
      </c>
      <c r="B94" s="139" t="s">
        <v>797</v>
      </c>
      <c r="C94" s="138">
        <v>250</v>
      </c>
    </row>
    <row r="95" spans="1:3">
      <c r="A95" s="136">
        <v>2296001</v>
      </c>
      <c r="B95" s="139" t="s">
        <v>798</v>
      </c>
      <c r="C95" s="138">
        <v>0</v>
      </c>
    </row>
    <row r="96" spans="1:3">
      <c r="A96" s="136">
        <v>2296002</v>
      </c>
      <c r="B96" s="139" t="s">
        <v>799</v>
      </c>
      <c r="C96" s="138">
        <v>183</v>
      </c>
    </row>
    <row r="97" spans="1:3">
      <c r="A97" s="136">
        <v>2296003</v>
      </c>
      <c r="B97" s="139" t="s">
        <v>800</v>
      </c>
      <c r="C97" s="138">
        <v>0</v>
      </c>
    </row>
    <row r="98" spans="1:3">
      <c r="A98" s="136">
        <v>2296004</v>
      </c>
      <c r="B98" s="139" t="s">
        <v>801</v>
      </c>
      <c r="C98" s="138">
        <v>0</v>
      </c>
    </row>
    <row r="99" spans="1:3">
      <c r="A99" s="136">
        <v>2296005</v>
      </c>
      <c r="B99" s="139" t="s">
        <v>802</v>
      </c>
      <c r="C99" s="138">
        <v>0</v>
      </c>
    </row>
    <row r="100" spans="1:3">
      <c r="A100" s="136">
        <v>2296006</v>
      </c>
      <c r="B100" s="139" t="s">
        <v>803</v>
      </c>
      <c r="C100" s="138">
        <v>27</v>
      </c>
    </row>
    <row r="101" spans="1:3">
      <c r="A101" s="136">
        <v>2296010</v>
      </c>
      <c r="B101" s="139" t="s">
        <v>804</v>
      </c>
      <c r="C101" s="138">
        <v>0</v>
      </c>
    </row>
    <row r="102" spans="1:3">
      <c r="A102" s="136">
        <v>2296011</v>
      </c>
      <c r="B102" s="139" t="s">
        <v>805</v>
      </c>
      <c r="C102" s="138">
        <v>0</v>
      </c>
    </row>
    <row r="103" spans="1:3">
      <c r="A103" s="136">
        <v>2296012</v>
      </c>
      <c r="B103" s="139" t="s">
        <v>806</v>
      </c>
      <c r="C103" s="138">
        <v>0</v>
      </c>
    </row>
    <row r="104" spans="1:3">
      <c r="A104" s="136">
        <v>2296013</v>
      </c>
      <c r="B104" s="139" t="s">
        <v>807</v>
      </c>
      <c r="C104" s="138">
        <v>36</v>
      </c>
    </row>
    <row r="105" spans="1:3">
      <c r="A105" s="136">
        <v>2296099</v>
      </c>
      <c r="B105" s="139" t="s">
        <v>808</v>
      </c>
      <c r="C105" s="138">
        <v>4</v>
      </c>
    </row>
    <row r="106" spans="1:3">
      <c r="A106" s="136">
        <v>232</v>
      </c>
      <c r="B106" s="139" t="s">
        <v>809</v>
      </c>
      <c r="C106" s="138">
        <v>3892</v>
      </c>
    </row>
    <row r="107" spans="1:3">
      <c r="A107" s="136">
        <v>2320400</v>
      </c>
      <c r="B107" s="139" t="s">
        <v>810</v>
      </c>
      <c r="C107" s="138">
        <v>3892</v>
      </c>
    </row>
    <row r="108" spans="1:3">
      <c r="A108" s="136">
        <v>2320499</v>
      </c>
      <c r="B108" s="139" t="s">
        <v>811</v>
      </c>
      <c r="C108" s="138">
        <v>3892</v>
      </c>
    </row>
    <row r="109" spans="1:3">
      <c r="A109" s="136">
        <v>2340000</v>
      </c>
      <c r="B109" s="139" t="s">
        <v>812</v>
      </c>
      <c r="C109" s="138">
        <v>0</v>
      </c>
    </row>
    <row r="110" spans="1:3">
      <c r="A110" s="136"/>
      <c r="B110" s="138" t="s">
        <v>814</v>
      </c>
      <c r="C110" s="138">
        <v>159943</v>
      </c>
    </row>
  </sheetData>
  <mergeCells count="4">
    <mergeCell ref="A2:C2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1" sqref="A1"/>
    </sheetView>
  </sheetViews>
  <sheetFormatPr defaultColWidth="9" defaultRowHeight="15.75" outlineLevelCol="6"/>
  <cols>
    <col min="1" max="1" width="29.375" customWidth="true"/>
    <col min="2" max="2" width="33.125" customWidth="true"/>
  </cols>
  <sheetData>
    <row r="1" spans="1:1">
      <c r="A1" t="s">
        <v>816</v>
      </c>
    </row>
    <row r="2" ht="21.75" spans="1:2">
      <c r="A2" s="119" t="s">
        <v>13</v>
      </c>
      <c r="B2" s="119"/>
    </row>
    <row r="3" spans="1:7">
      <c r="A3" s="120" t="s">
        <v>28</v>
      </c>
      <c r="B3" s="121" t="s">
        <v>29</v>
      </c>
      <c r="C3" s="93"/>
      <c r="D3" s="93"/>
      <c r="E3" s="93"/>
      <c r="F3" s="93"/>
      <c r="G3" s="93"/>
    </row>
    <row r="4" spans="1:2">
      <c r="A4" s="122" t="s">
        <v>817</v>
      </c>
      <c r="B4" s="122" t="s">
        <v>33</v>
      </c>
    </row>
    <row r="5" spans="1:2">
      <c r="A5" s="122"/>
      <c r="B5" s="122"/>
    </row>
    <row r="6" spans="1:2">
      <c r="A6" s="123" t="s">
        <v>818</v>
      </c>
      <c r="B6" s="124">
        <v>825</v>
      </c>
    </row>
    <row r="7" spans="1:2">
      <c r="A7" s="125" t="s">
        <v>819</v>
      </c>
      <c r="B7" s="124">
        <v>10</v>
      </c>
    </row>
    <row r="8" spans="1:2">
      <c r="A8" s="125" t="s">
        <v>730</v>
      </c>
      <c r="B8" s="124"/>
    </row>
    <row r="9" spans="1:2">
      <c r="A9" s="125" t="s">
        <v>740</v>
      </c>
      <c r="B9" s="124">
        <v>101.18</v>
      </c>
    </row>
    <row r="10" spans="1:2">
      <c r="A10" s="125" t="s">
        <v>820</v>
      </c>
      <c r="B10" s="124">
        <v>25.7</v>
      </c>
    </row>
    <row r="11" spans="1:2">
      <c r="A11" s="125" t="s">
        <v>821</v>
      </c>
      <c r="B11" s="124">
        <v>688.12</v>
      </c>
    </row>
  </sheetData>
  <mergeCells count="3">
    <mergeCell ref="A2:B2"/>
    <mergeCell ref="A4:A5"/>
    <mergeCell ref="B4:B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1" sqref="A1"/>
    </sheetView>
  </sheetViews>
  <sheetFormatPr defaultColWidth="9" defaultRowHeight="15.75" outlineLevelRow="5" outlineLevelCol="6"/>
  <cols>
    <col min="1" max="5" width="18.125" customWidth="true"/>
  </cols>
  <sheetData>
    <row r="1" spans="1:1">
      <c r="A1" t="s">
        <v>822</v>
      </c>
    </row>
    <row r="2" ht="21" spans="1:5">
      <c r="A2" s="82" t="s">
        <v>14</v>
      </c>
      <c r="B2" s="82"/>
      <c r="C2" s="82"/>
      <c r="D2" s="82"/>
      <c r="E2" s="82"/>
    </row>
    <row r="3" ht="21" spans="1:7">
      <c r="A3" s="83" t="s">
        <v>28</v>
      </c>
      <c r="B3" s="84"/>
      <c r="C3" s="85" t="s">
        <v>823</v>
      </c>
      <c r="D3" s="86"/>
      <c r="E3" s="92" t="s">
        <v>29</v>
      </c>
      <c r="F3" s="93"/>
      <c r="G3" s="93"/>
    </row>
    <row r="4" spans="1:5">
      <c r="A4" s="87" t="s">
        <v>824</v>
      </c>
      <c r="B4" s="87" t="s">
        <v>31</v>
      </c>
      <c r="C4" s="87" t="s">
        <v>32</v>
      </c>
      <c r="D4" s="88" t="s">
        <v>33</v>
      </c>
      <c r="E4" s="87" t="s">
        <v>825</v>
      </c>
    </row>
    <row r="5" spans="1:5">
      <c r="A5" s="89" t="s">
        <v>826</v>
      </c>
      <c r="B5" s="90"/>
      <c r="C5" s="90"/>
      <c r="D5" s="90"/>
      <c r="E5" s="94"/>
    </row>
    <row r="6" spans="1:5">
      <c r="A6" s="91" t="s">
        <v>827</v>
      </c>
      <c r="B6" s="91"/>
      <c r="C6" s="91"/>
      <c r="D6" s="91"/>
      <c r="E6" s="91"/>
    </row>
  </sheetData>
  <mergeCells count="2">
    <mergeCell ref="A2:E2"/>
    <mergeCell ref="A6:E6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A1" sqref="A1"/>
    </sheetView>
  </sheetViews>
  <sheetFormatPr defaultColWidth="9" defaultRowHeight="15.75" outlineLevelRow="4" outlineLevelCol="2"/>
  <cols>
    <col min="1" max="1" width="20.25" customWidth="true"/>
    <col min="2" max="3" width="23.75" customWidth="true"/>
  </cols>
  <sheetData>
    <row r="1" spans="1:1">
      <c r="A1" t="s">
        <v>828</v>
      </c>
    </row>
    <row r="2" ht="21" spans="1:3">
      <c r="A2" s="112" t="s">
        <v>829</v>
      </c>
      <c r="B2" s="112"/>
      <c r="C2" s="112"/>
    </row>
    <row r="3" spans="1:3">
      <c r="A3" s="113" t="s">
        <v>644</v>
      </c>
      <c r="B3" s="114"/>
      <c r="C3" s="115" t="s">
        <v>638</v>
      </c>
    </row>
    <row r="4" spans="1:3">
      <c r="A4" s="116" t="s">
        <v>69</v>
      </c>
      <c r="B4" s="116" t="s">
        <v>830</v>
      </c>
      <c r="C4" s="116" t="s">
        <v>831</v>
      </c>
    </row>
    <row r="5" spans="1:3">
      <c r="A5" s="117"/>
      <c r="B5" s="118">
        <v>145900</v>
      </c>
      <c r="C5" s="118">
        <v>145861</v>
      </c>
    </row>
  </sheetData>
  <mergeCells count="1">
    <mergeCell ref="A2:C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showZeros="0" workbookViewId="0">
      <selection activeCell="A1" sqref="A1"/>
    </sheetView>
  </sheetViews>
  <sheetFormatPr defaultColWidth="9" defaultRowHeight="15.75" outlineLevelCol="4"/>
  <cols>
    <col min="1" max="1" width="30.375" customWidth="true"/>
    <col min="3" max="3" width="28.375" customWidth="true"/>
  </cols>
  <sheetData>
    <row r="1" spans="1:1">
      <c r="A1" t="s">
        <v>832</v>
      </c>
    </row>
    <row r="2" ht="25.5" spans="1:4">
      <c r="A2" s="107" t="s">
        <v>16</v>
      </c>
      <c r="B2" s="107"/>
      <c r="C2" s="107"/>
      <c r="D2" s="107"/>
    </row>
    <row r="3" spans="1:5">
      <c r="A3" s="108" t="s">
        <v>28</v>
      </c>
      <c r="B3" s="109"/>
      <c r="C3" s="109"/>
      <c r="D3" s="110" t="s">
        <v>29</v>
      </c>
      <c r="E3" s="93"/>
    </row>
    <row r="4" ht="27" spans="1:4">
      <c r="A4" s="100" t="s">
        <v>833</v>
      </c>
      <c r="B4" s="100" t="s">
        <v>834</v>
      </c>
      <c r="C4" s="100" t="s">
        <v>835</v>
      </c>
      <c r="D4" s="100" t="s">
        <v>834</v>
      </c>
    </row>
    <row r="5" spans="1:4">
      <c r="A5" s="104" t="s">
        <v>836</v>
      </c>
      <c r="B5" s="105"/>
      <c r="C5" s="104" t="s">
        <v>837</v>
      </c>
      <c r="D5" s="105"/>
    </row>
    <row r="6" spans="1:4">
      <c r="A6" s="104" t="s">
        <v>838</v>
      </c>
      <c r="B6" s="105"/>
      <c r="C6" s="104" t="s">
        <v>839</v>
      </c>
      <c r="D6" s="105"/>
    </row>
    <row r="7" spans="1:4">
      <c r="A7" s="104" t="s">
        <v>840</v>
      </c>
      <c r="B7" s="105"/>
      <c r="C7" s="104" t="s">
        <v>841</v>
      </c>
      <c r="D7" s="105"/>
    </row>
    <row r="8" spans="1:4">
      <c r="A8" s="104" t="s">
        <v>842</v>
      </c>
      <c r="B8" s="105"/>
      <c r="C8" s="104" t="s">
        <v>843</v>
      </c>
      <c r="D8" s="105"/>
    </row>
    <row r="9" spans="1:4">
      <c r="A9" s="104" t="s">
        <v>844</v>
      </c>
      <c r="B9" s="105"/>
      <c r="C9" s="104"/>
      <c r="D9" s="105"/>
    </row>
    <row r="10" spans="1:4">
      <c r="A10" s="101" t="s">
        <v>845</v>
      </c>
      <c r="B10" s="102">
        <f>SUM(B5:B9)</f>
        <v>0</v>
      </c>
      <c r="C10" s="101" t="s">
        <v>846</v>
      </c>
      <c r="D10" s="102">
        <v>0</v>
      </c>
    </row>
    <row r="11" spans="1:4">
      <c r="A11" s="100" t="s">
        <v>469</v>
      </c>
      <c r="B11" s="105">
        <v>38</v>
      </c>
      <c r="C11" s="100" t="s">
        <v>847</v>
      </c>
      <c r="D11" s="105">
        <v>38</v>
      </c>
    </row>
    <row r="12" spans="1:4">
      <c r="A12" s="100" t="s">
        <v>848</v>
      </c>
      <c r="B12" s="105"/>
      <c r="C12" s="100" t="s">
        <v>849</v>
      </c>
      <c r="D12" s="105"/>
    </row>
    <row r="13" spans="1:4">
      <c r="A13" s="101" t="s">
        <v>850</v>
      </c>
      <c r="B13" s="102">
        <f>SUM(B10:B12)</f>
        <v>38</v>
      </c>
      <c r="C13" s="101" t="s">
        <v>851</v>
      </c>
      <c r="D13" s="102">
        <f>SUM(D10:D12)</f>
        <v>38</v>
      </c>
    </row>
    <row r="14" ht="18" customHeight="true" spans="1:4">
      <c r="A14" s="111"/>
      <c r="B14" s="111"/>
      <c r="C14" s="111"/>
      <c r="D14" s="111"/>
    </row>
  </sheetData>
  <mergeCells count="2">
    <mergeCell ref="A2:D2"/>
    <mergeCell ref="A14:D14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showZeros="0" workbookViewId="0">
      <selection activeCell="A1" sqref="A1"/>
    </sheetView>
  </sheetViews>
  <sheetFormatPr defaultColWidth="9" defaultRowHeight="15.75" outlineLevelCol="5"/>
  <cols>
    <col min="1" max="2" width="36.5" customWidth="true"/>
  </cols>
  <sheetData>
    <row r="1" spans="1:1">
      <c r="A1" t="s">
        <v>852</v>
      </c>
    </row>
    <row r="2" ht="21.75" spans="1:3">
      <c r="A2" s="95" t="s">
        <v>853</v>
      </c>
      <c r="B2" s="95"/>
      <c r="C2" s="96"/>
    </row>
    <row r="3" spans="1:6">
      <c r="A3" s="97" t="s">
        <v>28</v>
      </c>
      <c r="B3" s="98" t="s">
        <v>29</v>
      </c>
      <c r="C3" s="106"/>
      <c r="D3" s="93"/>
      <c r="E3" s="93"/>
      <c r="F3" s="93"/>
    </row>
    <row r="4" ht="27" spans="1:2">
      <c r="A4" s="100" t="s">
        <v>833</v>
      </c>
      <c r="B4" s="100" t="s">
        <v>834</v>
      </c>
    </row>
    <row r="5" spans="1:2">
      <c r="A5" s="104" t="s">
        <v>836</v>
      </c>
      <c r="B5" s="105"/>
    </row>
    <row r="6" spans="1:2">
      <c r="A6" s="104" t="s">
        <v>838</v>
      </c>
      <c r="B6" s="105"/>
    </row>
    <row r="7" spans="1:2">
      <c r="A7" s="104" t="s">
        <v>840</v>
      </c>
      <c r="B7" s="105"/>
    </row>
    <row r="8" spans="1:2">
      <c r="A8" s="104" t="s">
        <v>842</v>
      </c>
      <c r="B8" s="105"/>
    </row>
    <row r="9" spans="1:2">
      <c r="A9" s="104" t="s">
        <v>844</v>
      </c>
      <c r="B9" s="105"/>
    </row>
    <row r="10" spans="1:2">
      <c r="A10" s="101" t="s">
        <v>845</v>
      </c>
      <c r="B10" s="102">
        <f>SUM(B5:B9)</f>
        <v>0</v>
      </c>
    </row>
    <row r="11" spans="1:2">
      <c r="A11" s="100" t="s">
        <v>469</v>
      </c>
      <c r="B11" s="105">
        <v>38</v>
      </c>
    </row>
    <row r="12" spans="1:2">
      <c r="A12" s="100" t="s">
        <v>848</v>
      </c>
      <c r="B12" s="105"/>
    </row>
    <row r="13" spans="1:2">
      <c r="A13" s="101" t="s">
        <v>850</v>
      </c>
      <c r="B13" s="102">
        <f>SUM(B10:B12)</f>
        <v>38</v>
      </c>
    </row>
  </sheetData>
  <mergeCells count="1">
    <mergeCell ref="A2:B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showZeros="0" workbookViewId="0">
      <selection activeCell="A1" sqref="A1"/>
    </sheetView>
  </sheetViews>
  <sheetFormatPr defaultColWidth="9" defaultRowHeight="15.75" outlineLevelCol="5"/>
  <cols>
    <col min="1" max="1" width="32.125" customWidth="true"/>
    <col min="2" max="2" width="32.75" customWidth="true"/>
  </cols>
  <sheetData>
    <row r="1" spans="1:1">
      <c r="A1" t="s">
        <v>854</v>
      </c>
    </row>
    <row r="2" ht="21.75" spans="1:3">
      <c r="A2" s="95" t="s">
        <v>855</v>
      </c>
      <c r="B2" s="95"/>
      <c r="C2" s="96"/>
    </row>
    <row r="3" spans="1:6">
      <c r="A3" s="97" t="s">
        <v>28</v>
      </c>
      <c r="B3" s="98" t="s">
        <v>29</v>
      </c>
      <c r="C3" s="99"/>
      <c r="D3" s="93"/>
      <c r="E3" s="93"/>
      <c r="F3" s="93"/>
    </row>
    <row r="4" ht="27" spans="1:2">
      <c r="A4" s="100" t="s">
        <v>835</v>
      </c>
      <c r="B4" s="100" t="s">
        <v>834</v>
      </c>
    </row>
    <row r="5" ht="30" customHeight="true" spans="1:2">
      <c r="A5" s="104" t="s">
        <v>837</v>
      </c>
      <c r="B5" s="105"/>
    </row>
    <row r="6" ht="30" customHeight="true" spans="1:2">
      <c r="A6" s="104" t="s">
        <v>839</v>
      </c>
      <c r="B6" s="105"/>
    </row>
    <row r="7" ht="30" customHeight="true" spans="1:2">
      <c r="A7" s="104" t="s">
        <v>841</v>
      </c>
      <c r="B7" s="105"/>
    </row>
    <row r="8" ht="30" customHeight="true" spans="1:2">
      <c r="A8" s="104" t="s">
        <v>843</v>
      </c>
      <c r="B8" s="105"/>
    </row>
    <row r="9" ht="30" customHeight="true" spans="1:2">
      <c r="A9" s="101" t="s">
        <v>846</v>
      </c>
      <c r="B9" s="102">
        <v>0</v>
      </c>
    </row>
    <row r="10" ht="30" customHeight="true" spans="1:2">
      <c r="A10" s="100" t="s">
        <v>856</v>
      </c>
      <c r="B10" s="105">
        <v>38</v>
      </c>
    </row>
    <row r="11" ht="30" customHeight="true" spans="1:2">
      <c r="A11" s="100" t="s">
        <v>857</v>
      </c>
      <c r="B11" s="105">
        <v>38</v>
      </c>
    </row>
    <row r="12" ht="30" customHeight="true" spans="1:2">
      <c r="A12" s="100" t="s">
        <v>849</v>
      </c>
      <c r="B12" s="105"/>
    </row>
    <row r="13" ht="30" customHeight="true" spans="1:2">
      <c r="A13" s="101" t="s">
        <v>851</v>
      </c>
      <c r="B13" s="102">
        <f>SUM(B9:B12)</f>
        <v>76</v>
      </c>
    </row>
  </sheetData>
  <mergeCells count="1">
    <mergeCell ref="A2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A1" sqref="A1"/>
    </sheetView>
  </sheetViews>
  <sheetFormatPr defaultColWidth="9" defaultRowHeight="15.75" outlineLevelCol="4"/>
  <cols>
    <col min="1" max="1" width="29.875" customWidth="true"/>
    <col min="2" max="2" width="11.5" customWidth="true"/>
    <col min="3" max="3" width="8.75" customWidth="true"/>
    <col min="4" max="4" width="10.25"/>
    <col min="5" max="5" width="15.375" customWidth="true"/>
  </cols>
  <sheetData>
    <row r="1" spans="1:1">
      <c r="A1" t="s">
        <v>27</v>
      </c>
    </row>
    <row r="2" ht="21.75" spans="1:5">
      <c r="A2" s="239" t="s">
        <v>2</v>
      </c>
      <c r="B2" s="239"/>
      <c r="C2" s="239"/>
      <c r="D2" s="239"/>
      <c r="E2" s="239"/>
    </row>
    <row r="3" spans="1:5">
      <c r="A3" s="240" t="s">
        <v>28</v>
      </c>
      <c r="B3" s="240"/>
      <c r="C3" s="240"/>
      <c r="D3" s="240"/>
      <c r="E3" s="254" t="s">
        <v>29</v>
      </c>
    </row>
    <row r="4" spans="1:5">
      <c r="A4" s="241" t="s">
        <v>30</v>
      </c>
      <c r="B4" s="241" t="s">
        <v>31</v>
      </c>
      <c r="C4" s="241" t="s">
        <v>32</v>
      </c>
      <c r="D4" s="241" t="s">
        <v>33</v>
      </c>
      <c r="E4" s="241" t="s">
        <v>34</v>
      </c>
    </row>
    <row r="5" spans="1:5">
      <c r="A5" s="242" t="s">
        <v>35</v>
      </c>
      <c r="B5" s="243">
        <f>B6+B20</f>
        <v>59035</v>
      </c>
      <c r="C5" s="243">
        <f>C6+C20</f>
        <v>59035</v>
      </c>
      <c r="D5" s="243">
        <f>D6+D20</f>
        <v>61481</v>
      </c>
      <c r="E5" s="255">
        <f>D5/B5</f>
        <v>1.04143304819175</v>
      </c>
    </row>
    <row r="6" spans="1:5">
      <c r="A6" s="242" t="s">
        <v>36</v>
      </c>
      <c r="B6" s="243">
        <f>SUM(B7:B19)</f>
        <v>43070</v>
      </c>
      <c r="C6" s="243">
        <f>SUM(C7:C19)</f>
        <v>43070</v>
      </c>
      <c r="D6" s="243">
        <f>SUM(D7:D19)</f>
        <v>43455</v>
      </c>
      <c r="E6" s="255">
        <f>D6/B6</f>
        <v>1.00893893661481</v>
      </c>
    </row>
    <row r="7" spans="1:5">
      <c r="A7" s="244" t="s">
        <v>37</v>
      </c>
      <c r="B7" s="162">
        <v>15710</v>
      </c>
      <c r="C7" s="162">
        <v>15710</v>
      </c>
      <c r="D7" s="162">
        <v>11744</v>
      </c>
      <c r="E7" s="256">
        <f t="shared" ref="E6:E25" si="0">D7/C7</f>
        <v>0.747549331635901</v>
      </c>
    </row>
    <row r="8" spans="1:5">
      <c r="A8" s="244" t="s">
        <v>38</v>
      </c>
      <c r="B8" s="162">
        <v>2671</v>
      </c>
      <c r="C8" s="162">
        <v>2671</v>
      </c>
      <c r="D8" s="162">
        <v>1998</v>
      </c>
      <c r="E8" s="256">
        <f t="shared" si="0"/>
        <v>0.748034444028454</v>
      </c>
    </row>
    <row r="9" spans="1:5">
      <c r="A9" s="244" t="s">
        <v>39</v>
      </c>
      <c r="B9" s="162">
        <v>1154</v>
      </c>
      <c r="C9" s="162">
        <v>1154</v>
      </c>
      <c r="D9" s="162">
        <v>703</v>
      </c>
      <c r="E9" s="256">
        <f t="shared" si="0"/>
        <v>0.609185441941074</v>
      </c>
    </row>
    <row r="10" spans="1:5">
      <c r="A10" s="244" t="s">
        <v>40</v>
      </c>
      <c r="B10" s="162">
        <v>1069</v>
      </c>
      <c r="C10" s="162">
        <v>1069</v>
      </c>
      <c r="D10" s="162">
        <v>1007</v>
      </c>
      <c r="E10" s="256">
        <f t="shared" si="0"/>
        <v>0.94200187090739</v>
      </c>
    </row>
    <row r="11" spans="1:5">
      <c r="A11" s="244" t="s">
        <v>41</v>
      </c>
      <c r="B11" s="162">
        <v>2833</v>
      </c>
      <c r="C11" s="162">
        <v>2833</v>
      </c>
      <c r="D11" s="162">
        <v>1797</v>
      </c>
      <c r="E11" s="256">
        <f t="shared" si="0"/>
        <v>0.634309918813978</v>
      </c>
    </row>
    <row r="12" spans="1:5">
      <c r="A12" s="244" t="s">
        <v>42</v>
      </c>
      <c r="B12" s="162">
        <v>2719</v>
      </c>
      <c r="C12" s="162">
        <v>2719</v>
      </c>
      <c r="D12" s="162">
        <v>3167</v>
      </c>
      <c r="E12" s="256">
        <f t="shared" si="0"/>
        <v>1.16476645825671</v>
      </c>
    </row>
    <row r="13" spans="1:5">
      <c r="A13" s="244" t="s">
        <v>43</v>
      </c>
      <c r="B13" s="162">
        <v>1133</v>
      </c>
      <c r="C13" s="162">
        <v>1133</v>
      </c>
      <c r="D13" s="162">
        <v>1194</v>
      </c>
      <c r="E13" s="256">
        <f t="shared" si="0"/>
        <v>1.05383936451898</v>
      </c>
    </row>
    <row r="14" spans="1:5">
      <c r="A14" s="244" t="s">
        <v>44</v>
      </c>
      <c r="B14" s="162">
        <v>1604</v>
      </c>
      <c r="C14" s="162">
        <v>1604</v>
      </c>
      <c r="D14" s="162">
        <v>1509</v>
      </c>
      <c r="E14" s="256">
        <f t="shared" si="0"/>
        <v>0.940773067331671</v>
      </c>
    </row>
    <row r="15" spans="1:5">
      <c r="A15" s="244" t="s">
        <v>45</v>
      </c>
      <c r="B15" s="162">
        <v>2256</v>
      </c>
      <c r="C15" s="162">
        <v>2256</v>
      </c>
      <c r="D15" s="162">
        <v>1004</v>
      </c>
      <c r="E15" s="256">
        <f t="shared" si="0"/>
        <v>0.445035460992908</v>
      </c>
    </row>
    <row r="16" spans="1:5">
      <c r="A16" s="244" t="s">
        <v>46</v>
      </c>
      <c r="B16" s="162">
        <v>822</v>
      </c>
      <c r="C16" s="162">
        <v>822</v>
      </c>
      <c r="D16" s="162">
        <v>903</v>
      </c>
      <c r="E16" s="256">
        <f t="shared" si="0"/>
        <v>1.0985401459854</v>
      </c>
    </row>
    <row r="17" spans="1:5">
      <c r="A17" s="244" t="s">
        <v>47</v>
      </c>
      <c r="B17" s="162">
        <v>1851</v>
      </c>
      <c r="C17" s="162">
        <v>1851</v>
      </c>
      <c r="D17" s="162">
        <v>6699</v>
      </c>
      <c r="E17" s="256">
        <f t="shared" si="0"/>
        <v>3.61912479740681</v>
      </c>
    </row>
    <row r="18" spans="1:5">
      <c r="A18" s="244" t="s">
        <v>48</v>
      </c>
      <c r="B18" s="162">
        <v>9114</v>
      </c>
      <c r="C18" s="162">
        <v>9114</v>
      </c>
      <c r="D18" s="162">
        <v>11649</v>
      </c>
      <c r="E18" s="256">
        <f t="shared" si="0"/>
        <v>1.2781435154707</v>
      </c>
    </row>
    <row r="19" spans="1:5">
      <c r="A19" s="244" t="s">
        <v>49</v>
      </c>
      <c r="B19" s="162">
        <v>134</v>
      </c>
      <c r="C19" s="162">
        <v>134</v>
      </c>
      <c r="D19" s="162">
        <v>81</v>
      </c>
      <c r="E19" s="256">
        <f t="shared" si="0"/>
        <v>0.604477611940298</v>
      </c>
    </row>
    <row r="20" spans="1:5">
      <c r="A20" s="242" t="s">
        <v>50</v>
      </c>
      <c r="B20" s="243">
        <f>SUM(B21:B25)</f>
        <v>15965</v>
      </c>
      <c r="C20" s="243">
        <f>SUM(C21:C25)</f>
        <v>15965</v>
      </c>
      <c r="D20" s="243">
        <f>SUM(D21:D25)</f>
        <v>18026</v>
      </c>
      <c r="E20" s="255">
        <f t="shared" si="0"/>
        <v>1.12909489508299</v>
      </c>
    </row>
    <row r="21" spans="1:5">
      <c r="A21" s="244" t="s">
        <v>51</v>
      </c>
      <c r="B21" s="162">
        <v>3312</v>
      </c>
      <c r="C21" s="162">
        <v>3312</v>
      </c>
      <c r="D21" s="245">
        <v>2863</v>
      </c>
      <c r="E21" s="256">
        <f t="shared" si="0"/>
        <v>0.864432367149758</v>
      </c>
    </row>
    <row r="22" spans="1:5">
      <c r="A22" s="244" t="s">
        <v>52</v>
      </c>
      <c r="B22" s="162">
        <v>2237</v>
      </c>
      <c r="C22" s="162">
        <v>2237</v>
      </c>
      <c r="D22" s="245">
        <v>2419</v>
      </c>
      <c r="E22" s="256">
        <f t="shared" si="0"/>
        <v>1.08135896289674</v>
      </c>
    </row>
    <row r="23" spans="1:5">
      <c r="A23" s="244" t="s">
        <v>53</v>
      </c>
      <c r="B23" s="162">
        <v>4149</v>
      </c>
      <c r="C23" s="162">
        <v>4149</v>
      </c>
      <c r="D23" s="245">
        <v>2380</v>
      </c>
      <c r="E23" s="256">
        <f t="shared" si="0"/>
        <v>0.573632200530248</v>
      </c>
    </row>
    <row r="24" spans="1:5">
      <c r="A24" s="244" t="s">
        <v>54</v>
      </c>
      <c r="B24" s="162">
        <v>5731</v>
      </c>
      <c r="C24" s="162">
        <v>5731</v>
      </c>
      <c r="D24" s="245">
        <v>9930</v>
      </c>
      <c r="E24" s="256">
        <f t="shared" si="0"/>
        <v>1.73268190542663</v>
      </c>
    </row>
    <row r="25" spans="1:5">
      <c r="A25" s="244" t="s">
        <v>55</v>
      </c>
      <c r="B25" s="162">
        <v>536</v>
      </c>
      <c r="C25" s="162">
        <v>536</v>
      </c>
      <c r="D25" s="245">
        <v>434</v>
      </c>
      <c r="E25" s="256">
        <f t="shared" si="0"/>
        <v>0.809701492537313</v>
      </c>
    </row>
    <row r="26" spans="1:5">
      <c r="A26" s="242" t="s">
        <v>56</v>
      </c>
      <c r="B26" s="246">
        <f>SUM(B27:B29)</f>
        <v>159242</v>
      </c>
      <c r="C26" s="246">
        <f>SUM(C27:C29)</f>
        <v>159242</v>
      </c>
      <c r="D26" s="246">
        <f>SUM(D27:D29)</f>
        <v>159036</v>
      </c>
      <c r="E26" s="256">
        <f t="shared" ref="E26:E37" si="1">D26/C26</f>
        <v>0.998706371434672</v>
      </c>
    </row>
    <row r="27" spans="1:5">
      <c r="A27" s="247" t="s">
        <v>57</v>
      </c>
      <c r="B27" s="248">
        <v>5725</v>
      </c>
      <c r="C27" s="249">
        <v>5725</v>
      </c>
      <c r="D27" s="245">
        <v>5726</v>
      </c>
      <c r="E27" s="256">
        <f t="shared" si="1"/>
        <v>1.00017467248908</v>
      </c>
    </row>
    <row r="28" spans="1:5">
      <c r="A28" s="247" t="s">
        <v>58</v>
      </c>
      <c r="B28" s="248">
        <v>103117</v>
      </c>
      <c r="C28" s="249">
        <v>115688</v>
      </c>
      <c r="D28" s="245">
        <v>121990</v>
      </c>
      <c r="E28" s="256">
        <f t="shared" si="1"/>
        <v>1.05447410275915</v>
      </c>
    </row>
    <row r="29" spans="1:5">
      <c r="A29" s="247" t="s">
        <v>59</v>
      </c>
      <c r="B29" s="248">
        <v>50400</v>
      </c>
      <c r="C29" s="249">
        <f>50400-12571</f>
        <v>37829</v>
      </c>
      <c r="D29" s="245">
        <v>31320</v>
      </c>
      <c r="E29" s="256">
        <f t="shared" si="1"/>
        <v>0.827936239393058</v>
      </c>
    </row>
    <row r="30" spans="1:5">
      <c r="A30" s="242" t="s">
        <v>60</v>
      </c>
      <c r="B30" s="246">
        <f>SUM(B31:B32)</f>
        <v>46676</v>
      </c>
      <c r="C30" s="246">
        <f>C31+C32</f>
        <v>52676</v>
      </c>
      <c r="D30" s="246">
        <f>D31+D32</f>
        <v>56959</v>
      </c>
      <c r="E30" s="256">
        <f t="shared" si="1"/>
        <v>1.08130837573088</v>
      </c>
    </row>
    <row r="31" spans="1:5">
      <c r="A31" s="247" t="s">
        <v>61</v>
      </c>
      <c r="B31" s="248">
        <v>15000</v>
      </c>
      <c r="C31" s="250">
        <v>21000</v>
      </c>
      <c r="D31" s="245">
        <v>39144</v>
      </c>
      <c r="E31" s="256">
        <f t="shared" si="1"/>
        <v>1.864</v>
      </c>
    </row>
    <row r="32" spans="1:5">
      <c r="A32" s="247" t="s">
        <v>62</v>
      </c>
      <c r="B32" s="248">
        <v>31676</v>
      </c>
      <c r="C32" s="250">
        <v>31676</v>
      </c>
      <c r="D32" s="245">
        <v>17815</v>
      </c>
      <c r="E32" s="256">
        <f t="shared" si="1"/>
        <v>0.562413183482763</v>
      </c>
    </row>
    <row r="33" spans="1:5">
      <c r="A33" s="242" t="s">
        <v>63</v>
      </c>
      <c r="B33" s="249"/>
      <c r="C33" s="251">
        <v>12500</v>
      </c>
      <c r="D33" s="251">
        <v>12500</v>
      </c>
      <c r="E33" s="256">
        <f t="shared" si="1"/>
        <v>1</v>
      </c>
    </row>
    <row r="34" spans="1:5">
      <c r="A34" s="242" t="s">
        <v>64</v>
      </c>
      <c r="B34" s="249"/>
      <c r="C34" s="251">
        <v>20473</v>
      </c>
      <c r="D34" s="251">
        <v>20473</v>
      </c>
      <c r="E34" s="256">
        <f t="shared" si="1"/>
        <v>1</v>
      </c>
    </row>
    <row r="35" spans="1:5">
      <c r="A35" s="242" t="s">
        <v>65</v>
      </c>
      <c r="B35" s="249"/>
      <c r="C35" s="251">
        <v>20673</v>
      </c>
      <c r="D35" s="243">
        <v>20673</v>
      </c>
      <c r="E35" s="256">
        <f t="shared" si="1"/>
        <v>1</v>
      </c>
    </row>
    <row r="36" spans="1:5">
      <c r="A36" s="242" t="s">
        <v>66</v>
      </c>
      <c r="B36" s="252">
        <v>775</v>
      </c>
      <c r="C36" s="160">
        <v>50777</v>
      </c>
      <c r="D36" s="243">
        <v>50777</v>
      </c>
      <c r="E36" s="256">
        <f t="shared" si="1"/>
        <v>1</v>
      </c>
    </row>
    <row r="37" spans="1:5">
      <c r="A37" s="242" t="s">
        <v>67</v>
      </c>
      <c r="B37" s="243">
        <f>B6+B20+B26+B30+B33+B34+B35+B36</f>
        <v>265728</v>
      </c>
      <c r="C37" s="243">
        <f>C6+C20+C26+C30+C33+C34+C35+C36</f>
        <v>375376</v>
      </c>
      <c r="D37" s="243">
        <f>D6+D20+D26+D30+D33+D34+D35+D36</f>
        <v>381899</v>
      </c>
      <c r="E37" s="255">
        <f t="shared" si="1"/>
        <v>1.01737724308427</v>
      </c>
    </row>
    <row r="38" spans="2:5">
      <c r="B38" s="253"/>
      <c r="C38" s="253"/>
      <c r="D38" s="253"/>
      <c r="E38" s="253"/>
    </row>
  </sheetData>
  <mergeCells count="2">
    <mergeCell ref="A2:E2"/>
    <mergeCell ref="A3:D3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L14" sqref="L14:M14"/>
    </sheetView>
  </sheetViews>
  <sheetFormatPr defaultColWidth="9" defaultRowHeight="15.75" outlineLevelRow="5" outlineLevelCol="5"/>
  <cols>
    <col min="1" max="1" width="55" customWidth="true"/>
    <col min="2" max="2" width="25" customWidth="true"/>
  </cols>
  <sheetData>
    <row r="1" spans="1:1">
      <c r="A1" t="s">
        <v>858</v>
      </c>
    </row>
    <row r="2" ht="21.75" spans="1:3">
      <c r="A2" s="95" t="s">
        <v>859</v>
      </c>
      <c r="B2" s="95"/>
      <c r="C2" s="96"/>
    </row>
    <row r="3" spans="1:6">
      <c r="A3" s="97" t="s">
        <v>28</v>
      </c>
      <c r="B3" s="98" t="s">
        <v>29</v>
      </c>
      <c r="C3" s="99"/>
      <c r="D3" s="93"/>
      <c r="E3" s="93"/>
      <c r="F3" s="93"/>
    </row>
    <row r="4" ht="27" spans="1:2">
      <c r="A4" s="100" t="s">
        <v>835</v>
      </c>
      <c r="B4" s="100" t="s">
        <v>834</v>
      </c>
    </row>
    <row r="5" ht="30" customHeight="true" spans="1:2">
      <c r="A5" s="101" t="s">
        <v>846</v>
      </c>
      <c r="B5" s="102">
        <v>0</v>
      </c>
    </row>
    <row r="6" spans="1:1">
      <c r="A6" s="103" t="s">
        <v>860</v>
      </c>
    </row>
  </sheetData>
  <mergeCells count="1">
    <mergeCell ref="A2:B2"/>
  </mergeCells>
  <pageMargins left="0.75" right="0.75" top="1" bottom="1" header="0.5" footer="0.5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1" sqref="A1"/>
    </sheetView>
  </sheetViews>
  <sheetFormatPr defaultColWidth="9" defaultRowHeight="15.75" outlineLevelRow="5" outlineLevelCol="6"/>
  <cols>
    <col min="1" max="1" width="15.5" customWidth="true"/>
    <col min="2" max="2" width="22.25" customWidth="true"/>
    <col min="3" max="4" width="24.5" customWidth="true"/>
    <col min="5" max="5" width="15.5" customWidth="true"/>
  </cols>
  <sheetData>
    <row r="1" spans="1:1">
      <c r="A1" t="s">
        <v>861</v>
      </c>
    </row>
    <row r="2" ht="21" spans="1:5">
      <c r="A2" s="82" t="s">
        <v>20</v>
      </c>
      <c r="B2" s="82"/>
      <c r="C2" s="82"/>
      <c r="D2" s="82"/>
      <c r="E2" s="82"/>
    </row>
    <row r="3" ht="21" spans="1:7">
      <c r="A3" s="83" t="s">
        <v>28</v>
      </c>
      <c r="B3" s="84"/>
      <c r="C3" s="85" t="s">
        <v>823</v>
      </c>
      <c r="D3" s="86"/>
      <c r="E3" s="92" t="s">
        <v>29</v>
      </c>
      <c r="F3" s="93"/>
      <c r="G3" s="93"/>
    </row>
    <row r="4" spans="1:5">
      <c r="A4" s="87" t="s">
        <v>824</v>
      </c>
      <c r="B4" s="87" t="s">
        <v>31</v>
      </c>
      <c r="C4" s="87" t="s">
        <v>32</v>
      </c>
      <c r="D4" s="88" t="s">
        <v>33</v>
      </c>
      <c r="E4" s="87" t="s">
        <v>825</v>
      </c>
    </row>
    <row r="5" spans="1:5">
      <c r="A5" s="89" t="s">
        <v>826</v>
      </c>
      <c r="B5" s="90"/>
      <c r="C5" s="90"/>
      <c r="D5" s="90"/>
      <c r="E5" s="94"/>
    </row>
    <row r="6" spans="1:5">
      <c r="A6" s="91" t="s">
        <v>862</v>
      </c>
      <c r="B6" s="91"/>
      <c r="C6" s="91"/>
      <c r="D6" s="91"/>
      <c r="E6" s="91"/>
    </row>
  </sheetData>
  <mergeCells count="2">
    <mergeCell ref="A2:E2"/>
    <mergeCell ref="A6:E6"/>
  </mergeCells>
  <pageMargins left="0.75" right="0.75" top="1" bottom="1" header="0.5" footer="0.5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showZeros="0" workbookViewId="0">
      <selection activeCell="A1" sqref="A1"/>
    </sheetView>
  </sheetViews>
  <sheetFormatPr defaultColWidth="9" defaultRowHeight="15.75"/>
  <cols>
    <col min="1" max="1" width="21.5" customWidth="true"/>
  </cols>
  <sheetData>
    <row r="1" spans="1:1">
      <c r="A1" t="s">
        <v>863</v>
      </c>
    </row>
    <row r="2" ht="25.5" spans="1:9">
      <c r="A2" s="72" t="s">
        <v>21</v>
      </c>
      <c r="B2" s="72"/>
      <c r="C2" s="72"/>
      <c r="D2" s="72"/>
      <c r="E2" s="72"/>
      <c r="F2" s="72"/>
      <c r="G2" s="72"/>
      <c r="H2" s="72"/>
      <c r="I2" s="72"/>
    </row>
    <row r="3" spans="1:9">
      <c r="A3" s="73" t="s">
        <v>28</v>
      </c>
      <c r="B3" s="73"/>
      <c r="C3" s="74"/>
      <c r="D3" s="74"/>
      <c r="E3" s="74"/>
      <c r="F3" s="74"/>
      <c r="G3" s="74"/>
      <c r="H3" s="81" t="s">
        <v>864</v>
      </c>
      <c r="I3" s="81"/>
    </row>
    <row r="4" ht="54" spans="1:9">
      <c r="A4" s="75" t="s">
        <v>69</v>
      </c>
      <c r="B4" s="76" t="s">
        <v>400</v>
      </c>
      <c r="C4" s="76" t="s">
        <v>865</v>
      </c>
      <c r="D4" s="76" t="s">
        <v>866</v>
      </c>
      <c r="E4" s="76" t="s">
        <v>867</v>
      </c>
      <c r="F4" s="76" t="s">
        <v>868</v>
      </c>
      <c r="G4" s="76" t="s">
        <v>869</v>
      </c>
      <c r="H4" s="76" t="s">
        <v>870</v>
      </c>
      <c r="I4" s="76" t="s">
        <v>871</v>
      </c>
    </row>
    <row r="5" spans="1:9">
      <c r="A5" s="77" t="s">
        <v>872</v>
      </c>
      <c r="B5" s="78">
        <f t="shared" ref="B5:B8" si="0">SUM(C5:I5)</f>
        <v>29107</v>
      </c>
      <c r="C5" s="78">
        <v>0</v>
      </c>
      <c r="D5" s="78">
        <f t="shared" ref="D5:I5" si="1">SUM(D6:D12)</f>
        <v>8284</v>
      </c>
      <c r="E5" s="78">
        <f t="shared" si="1"/>
        <v>20174</v>
      </c>
      <c r="F5" s="78">
        <v>0</v>
      </c>
      <c r="G5" s="78">
        <v>0</v>
      </c>
      <c r="H5" s="78">
        <v>0</v>
      </c>
      <c r="I5" s="78">
        <f t="shared" si="1"/>
        <v>649</v>
      </c>
    </row>
    <row r="6" spans="1:9">
      <c r="A6" s="79" t="s">
        <v>873</v>
      </c>
      <c r="B6" s="80">
        <f t="shared" si="0"/>
        <v>12938</v>
      </c>
      <c r="C6" s="80">
        <v>0</v>
      </c>
      <c r="D6" s="80">
        <v>4106</v>
      </c>
      <c r="E6" s="80">
        <v>8212</v>
      </c>
      <c r="F6" s="80">
        <v>0</v>
      </c>
      <c r="G6" s="80">
        <v>0</v>
      </c>
      <c r="H6" s="80">
        <v>0</v>
      </c>
      <c r="I6" s="80">
        <v>620</v>
      </c>
    </row>
    <row r="7" spans="1:9">
      <c r="A7" s="79" t="s">
        <v>874</v>
      </c>
      <c r="B7" s="80">
        <f t="shared" si="0"/>
        <v>92</v>
      </c>
      <c r="C7" s="80">
        <v>0</v>
      </c>
      <c r="D7" s="80">
        <v>55</v>
      </c>
      <c r="E7" s="80">
        <v>12</v>
      </c>
      <c r="F7" s="80">
        <v>0</v>
      </c>
      <c r="G7" s="80">
        <v>0</v>
      </c>
      <c r="H7" s="80">
        <v>0</v>
      </c>
      <c r="I7" s="80">
        <v>25</v>
      </c>
    </row>
    <row r="8" spans="1:9">
      <c r="A8" s="79" t="s">
        <v>875</v>
      </c>
      <c r="B8" s="80">
        <f t="shared" si="0"/>
        <v>15236</v>
      </c>
      <c r="C8" s="80">
        <v>0</v>
      </c>
      <c r="D8" s="80">
        <v>4116</v>
      </c>
      <c r="E8" s="80">
        <v>11120</v>
      </c>
      <c r="F8" s="80">
        <v>0</v>
      </c>
      <c r="G8" s="80">
        <v>0</v>
      </c>
      <c r="H8" s="80">
        <v>0</v>
      </c>
      <c r="I8" s="80">
        <v>0</v>
      </c>
    </row>
    <row r="9" spans="1:9">
      <c r="A9" s="79" t="s">
        <v>876</v>
      </c>
      <c r="B9" s="80"/>
      <c r="C9" s="80"/>
      <c r="D9" s="80"/>
      <c r="E9" s="80"/>
      <c r="F9" s="80"/>
      <c r="G9" s="80"/>
      <c r="H9" s="80"/>
      <c r="I9" s="80"/>
    </row>
    <row r="10" spans="1:9">
      <c r="A10" s="79" t="s">
        <v>877</v>
      </c>
      <c r="B10" s="80">
        <f t="shared" ref="B10:B16" si="2">SUM(C10:I10)</f>
        <v>7</v>
      </c>
      <c r="C10" s="80">
        <v>0</v>
      </c>
      <c r="D10" s="80">
        <v>3</v>
      </c>
      <c r="E10" s="80">
        <v>0</v>
      </c>
      <c r="F10" s="80">
        <v>0</v>
      </c>
      <c r="G10" s="80">
        <v>0</v>
      </c>
      <c r="H10" s="80">
        <v>0</v>
      </c>
      <c r="I10" s="80">
        <v>4</v>
      </c>
    </row>
    <row r="11" spans="1:9">
      <c r="A11" s="79" t="s">
        <v>878</v>
      </c>
      <c r="B11" s="80">
        <f t="shared" si="2"/>
        <v>834</v>
      </c>
      <c r="C11" s="80">
        <v>0</v>
      </c>
      <c r="D11" s="80">
        <v>4</v>
      </c>
      <c r="E11" s="80">
        <v>830</v>
      </c>
      <c r="F11" s="80">
        <v>0</v>
      </c>
      <c r="G11" s="80">
        <v>0</v>
      </c>
      <c r="H11" s="80">
        <v>0</v>
      </c>
      <c r="I11" s="80"/>
    </row>
    <row r="12" spans="1:9">
      <c r="A12" s="79" t="s">
        <v>879</v>
      </c>
      <c r="B12" s="80"/>
      <c r="C12" s="80"/>
      <c r="D12" s="80"/>
      <c r="E12" s="80"/>
      <c r="F12" s="80"/>
      <c r="G12" s="80"/>
      <c r="H12" s="80"/>
      <c r="I12" s="80"/>
    </row>
    <row r="13" spans="1:9">
      <c r="A13" s="77" t="s">
        <v>880</v>
      </c>
      <c r="B13" s="78">
        <f t="shared" si="2"/>
        <v>26469</v>
      </c>
      <c r="C13" s="78">
        <v>0</v>
      </c>
      <c r="D13" s="78">
        <f>SUM(D14:D17)</f>
        <v>4344</v>
      </c>
      <c r="E13" s="78">
        <f>SUM(E14:E17)</f>
        <v>21141</v>
      </c>
      <c r="F13" s="78">
        <v>0</v>
      </c>
      <c r="G13" s="78">
        <v>0</v>
      </c>
      <c r="H13" s="78">
        <v>0</v>
      </c>
      <c r="I13" s="78">
        <v>984</v>
      </c>
    </row>
    <row r="14" spans="1:9">
      <c r="A14" s="79" t="s">
        <v>881</v>
      </c>
      <c r="B14" s="80">
        <f t="shared" si="2"/>
        <v>24531</v>
      </c>
      <c r="C14" s="80">
        <v>0</v>
      </c>
      <c r="D14" s="80">
        <v>4338</v>
      </c>
      <c r="E14" s="80">
        <v>19919</v>
      </c>
      <c r="F14" s="80">
        <v>0</v>
      </c>
      <c r="G14" s="80">
        <v>0</v>
      </c>
      <c r="H14" s="80">
        <v>0</v>
      </c>
      <c r="I14" s="80">
        <v>274</v>
      </c>
    </row>
    <row r="15" spans="1:9">
      <c r="A15" s="79" t="s">
        <v>882</v>
      </c>
      <c r="B15" s="80">
        <f t="shared" si="2"/>
        <v>652</v>
      </c>
      <c r="C15" s="80">
        <v>0</v>
      </c>
      <c r="D15" s="80">
        <v>0</v>
      </c>
      <c r="E15" s="80">
        <v>262</v>
      </c>
      <c r="F15" s="80">
        <v>0</v>
      </c>
      <c r="G15" s="80">
        <v>0</v>
      </c>
      <c r="H15" s="80">
        <v>0</v>
      </c>
      <c r="I15" s="80">
        <v>390</v>
      </c>
    </row>
    <row r="16" spans="1:9">
      <c r="A16" s="79" t="s">
        <v>883</v>
      </c>
      <c r="B16" s="80">
        <f t="shared" si="2"/>
        <v>966</v>
      </c>
      <c r="C16" s="80">
        <v>0</v>
      </c>
      <c r="D16" s="80">
        <v>6</v>
      </c>
      <c r="E16" s="80">
        <v>960</v>
      </c>
      <c r="F16" s="80">
        <v>0</v>
      </c>
      <c r="G16" s="80">
        <v>0</v>
      </c>
      <c r="H16" s="80">
        <v>0</v>
      </c>
      <c r="I16" s="80">
        <v>0</v>
      </c>
    </row>
    <row r="17" spans="1:9">
      <c r="A17" s="79" t="s">
        <v>884</v>
      </c>
      <c r="B17" s="80"/>
      <c r="C17" s="80"/>
      <c r="D17" s="80"/>
      <c r="E17" s="80"/>
      <c r="F17" s="80"/>
      <c r="G17" s="80"/>
      <c r="H17" s="80"/>
      <c r="I17" s="80"/>
    </row>
    <row r="18" spans="1:9">
      <c r="A18" s="77" t="s">
        <v>885</v>
      </c>
      <c r="B18" s="78">
        <f>SUM(C18:I18)</f>
        <v>2638</v>
      </c>
      <c r="C18" s="78">
        <f t="shared" ref="C18:I18" si="3">SUM(C5)-SUM(C13)</f>
        <v>0</v>
      </c>
      <c r="D18" s="78">
        <f t="shared" si="3"/>
        <v>3940</v>
      </c>
      <c r="E18" s="78">
        <f t="shared" si="3"/>
        <v>-967</v>
      </c>
      <c r="F18" s="78">
        <f t="shared" si="3"/>
        <v>0</v>
      </c>
      <c r="G18" s="78">
        <f t="shared" si="3"/>
        <v>0</v>
      </c>
      <c r="H18" s="78">
        <f t="shared" si="3"/>
        <v>0</v>
      </c>
      <c r="I18" s="78">
        <f t="shared" si="3"/>
        <v>-335</v>
      </c>
    </row>
    <row r="19" spans="1:9">
      <c r="A19" s="77" t="s">
        <v>886</v>
      </c>
      <c r="B19" s="78">
        <f>SUM(C19:I19)</f>
        <v>17984</v>
      </c>
      <c r="C19" s="78">
        <v>0</v>
      </c>
      <c r="D19" s="78">
        <v>13799</v>
      </c>
      <c r="E19" s="78">
        <v>2335</v>
      </c>
      <c r="F19" s="78">
        <v>0</v>
      </c>
      <c r="G19" s="78">
        <v>0</v>
      </c>
      <c r="H19" s="78">
        <v>0</v>
      </c>
      <c r="I19" s="78">
        <v>1850</v>
      </c>
    </row>
  </sheetData>
  <mergeCells count="2">
    <mergeCell ref="A2:I2"/>
    <mergeCell ref="H3:I3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showZeros="0" workbookViewId="0">
      <selection activeCell="A1" sqref="A1"/>
    </sheetView>
  </sheetViews>
  <sheetFormatPr defaultColWidth="9" defaultRowHeight="15.75"/>
  <cols>
    <col min="1" max="1" width="31.875" customWidth="true"/>
  </cols>
  <sheetData>
    <row r="1" spans="1:1">
      <c r="A1" t="s">
        <v>887</v>
      </c>
    </row>
    <row r="2" ht="25.5" spans="1:9">
      <c r="A2" s="72" t="s">
        <v>22</v>
      </c>
      <c r="B2" s="72"/>
      <c r="C2" s="72"/>
      <c r="D2" s="72"/>
      <c r="E2" s="72"/>
      <c r="F2" s="72"/>
      <c r="G2" s="72"/>
      <c r="H2" s="72"/>
      <c r="I2" s="72"/>
    </row>
    <row r="3" spans="1:9">
      <c r="A3" s="73" t="s">
        <v>28</v>
      </c>
      <c r="B3" s="73"/>
      <c r="C3" s="74"/>
      <c r="D3" s="74"/>
      <c r="E3" s="74"/>
      <c r="F3" s="74"/>
      <c r="G3" s="74"/>
      <c r="H3" s="81" t="s">
        <v>864</v>
      </c>
      <c r="I3" s="81"/>
    </row>
    <row r="4" ht="54" spans="1:9">
      <c r="A4" s="75" t="s">
        <v>69</v>
      </c>
      <c r="B4" s="76" t="s">
        <v>400</v>
      </c>
      <c r="C4" s="76" t="s">
        <v>865</v>
      </c>
      <c r="D4" s="76" t="s">
        <v>866</v>
      </c>
      <c r="E4" s="76" t="s">
        <v>867</v>
      </c>
      <c r="F4" s="76" t="s">
        <v>868</v>
      </c>
      <c r="G4" s="76" t="s">
        <v>869</v>
      </c>
      <c r="H4" s="76" t="s">
        <v>870</v>
      </c>
      <c r="I4" s="76" t="s">
        <v>871</v>
      </c>
    </row>
    <row r="5" spans="1:9">
      <c r="A5" s="77" t="s">
        <v>872</v>
      </c>
      <c r="B5" s="78">
        <f t="shared" ref="B5:B8" si="0">SUM(C5:I5)</f>
        <v>29107</v>
      </c>
      <c r="C5" s="78">
        <v>0</v>
      </c>
      <c r="D5" s="78">
        <f t="shared" ref="D5:I5" si="1">SUM(D6:D12)</f>
        <v>8284</v>
      </c>
      <c r="E5" s="78">
        <f t="shared" si="1"/>
        <v>20174</v>
      </c>
      <c r="F5" s="78">
        <v>0</v>
      </c>
      <c r="G5" s="78">
        <v>0</v>
      </c>
      <c r="H5" s="78">
        <v>0</v>
      </c>
      <c r="I5" s="78">
        <f t="shared" si="1"/>
        <v>649</v>
      </c>
    </row>
    <row r="6" spans="1:9">
      <c r="A6" s="79" t="s">
        <v>873</v>
      </c>
      <c r="B6" s="80">
        <f t="shared" si="0"/>
        <v>12938</v>
      </c>
      <c r="C6" s="80">
        <v>0</v>
      </c>
      <c r="D6" s="80">
        <v>4106</v>
      </c>
      <c r="E6" s="80">
        <v>8212</v>
      </c>
      <c r="F6" s="80">
        <v>0</v>
      </c>
      <c r="G6" s="80">
        <v>0</v>
      </c>
      <c r="H6" s="80">
        <v>0</v>
      </c>
      <c r="I6" s="80">
        <v>620</v>
      </c>
    </row>
    <row r="7" spans="1:9">
      <c r="A7" s="79" t="s">
        <v>874</v>
      </c>
      <c r="B7" s="80">
        <f t="shared" si="0"/>
        <v>92</v>
      </c>
      <c r="C7" s="80">
        <v>0</v>
      </c>
      <c r="D7" s="80">
        <v>55</v>
      </c>
      <c r="E7" s="80">
        <v>12</v>
      </c>
      <c r="F7" s="80">
        <v>0</v>
      </c>
      <c r="G7" s="80">
        <v>0</v>
      </c>
      <c r="H7" s="80">
        <v>0</v>
      </c>
      <c r="I7" s="80">
        <v>25</v>
      </c>
    </row>
    <row r="8" spans="1:9">
      <c r="A8" s="79" t="s">
        <v>875</v>
      </c>
      <c r="B8" s="80">
        <f t="shared" si="0"/>
        <v>15236</v>
      </c>
      <c r="C8" s="80">
        <v>0</v>
      </c>
      <c r="D8" s="80">
        <v>4116</v>
      </c>
      <c r="E8" s="80">
        <v>11120</v>
      </c>
      <c r="F8" s="80">
        <v>0</v>
      </c>
      <c r="G8" s="80">
        <v>0</v>
      </c>
      <c r="H8" s="80">
        <v>0</v>
      </c>
      <c r="I8" s="80">
        <v>0</v>
      </c>
    </row>
    <row r="9" spans="1:9">
      <c r="A9" s="79" t="s">
        <v>876</v>
      </c>
      <c r="B9" s="80"/>
      <c r="C9" s="80"/>
      <c r="D9" s="80"/>
      <c r="E9" s="80"/>
      <c r="F9" s="80"/>
      <c r="G9" s="80"/>
      <c r="H9" s="80"/>
      <c r="I9" s="80"/>
    </row>
    <row r="10" spans="1:9">
      <c r="A10" s="79" t="s">
        <v>877</v>
      </c>
      <c r="B10" s="80">
        <f>SUM(C10:I10)</f>
        <v>7</v>
      </c>
      <c r="C10" s="80">
        <v>0</v>
      </c>
      <c r="D10" s="80">
        <v>3</v>
      </c>
      <c r="E10" s="80">
        <v>0</v>
      </c>
      <c r="F10" s="80">
        <v>0</v>
      </c>
      <c r="G10" s="80">
        <v>0</v>
      </c>
      <c r="H10" s="80">
        <v>0</v>
      </c>
      <c r="I10" s="80">
        <v>4</v>
      </c>
    </row>
    <row r="11" spans="1:9">
      <c r="A11" s="79" t="s">
        <v>878</v>
      </c>
      <c r="B11" s="80">
        <f>SUM(C11:I11)</f>
        <v>834</v>
      </c>
      <c r="C11" s="80">
        <v>0</v>
      </c>
      <c r="D11" s="80">
        <v>4</v>
      </c>
      <c r="E11" s="80">
        <v>830</v>
      </c>
      <c r="F11" s="80">
        <v>0</v>
      </c>
      <c r="G11" s="80">
        <v>0</v>
      </c>
      <c r="H11" s="80">
        <v>0</v>
      </c>
      <c r="I11" s="80"/>
    </row>
    <row r="12" spans="1:9">
      <c r="A12" s="79" t="s">
        <v>879</v>
      </c>
      <c r="B12" s="80"/>
      <c r="C12" s="80"/>
      <c r="D12" s="80"/>
      <c r="E12" s="80"/>
      <c r="F12" s="80"/>
      <c r="G12" s="80"/>
      <c r="H12" s="80"/>
      <c r="I12" s="80"/>
    </row>
  </sheetData>
  <mergeCells count="2">
    <mergeCell ref="A2:I2"/>
    <mergeCell ref="H3:I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A1" sqref="A1"/>
    </sheetView>
  </sheetViews>
  <sheetFormatPr defaultColWidth="9" defaultRowHeight="15.75"/>
  <cols>
    <col min="1" max="1" width="30.375" customWidth="true"/>
  </cols>
  <sheetData>
    <row r="1" spans="1:1">
      <c r="A1" t="s">
        <v>888</v>
      </c>
    </row>
    <row r="2" ht="25.5" spans="1:9">
      <c r="A2" s="72" t="s">
        <v>23</v>
      </c>
      <c r="B2" s="72"/>
      <c r="C2" s="72"/>
      <c r="D2" s="72"/>
      <c r="E2" s="72"/>
      <c r="F2" s="72"/>
      <c r="G2" s="72"/>
      <c r="H2" s="72"/>
      <c r="I2" s="72"/>
    </row>
    <row r="3" spans="1:9">
      <c r="A3" s="73" t="s">
        <v>28</v>
      </c>
      <c r="B3" s="73"/>
      <c r="C3" s="74"/>
      <c r="D3" s="74"/>
      <c r="E3" s="74"/>
      <c r="F3" s="74"/>
      <c r="G3" s="74"/>
      <c r="H3" s="81" t="s">
        <v>864</v>
      </c>
      <c r="I3" s="81"/>
    </row>
    <row r="4" ht="65" customHeight="true" spans="1:9">
      <c r="A4" s="75" t="s">
        <v>69</v>
      </c>
      <c r="B4" s="76" t="s">
        <v>400</v>
      </c>
      <c r="C4" s="76" t="s">
        <v>865</v>
      </c>
      <c r="D4" s="76" t="s">
        <v>866</v>
      </c>
      <c r="E4" s="76" t="s">
        <v>867</v>
      </c>
      <c r="F4" s="76" t="s">
        <v>868</v>
      </c>
      <c r="G4" s="76" t="s">
        <v>869</v>
      </c>
      <c r="H4" s="76" t="s">
        <v>870</v>
      </c>
      <c r="I4" s="76" t="s">
        <v>871</v>
      </c>
    </row>
    <row r="5" spans="1:9">
      <c r="A5" s="77" t="s">
        <v>880</v>
      </c>
      <c r="B5" s="78">
        <f>SUM(C5:I5)</f>
        <v>26469</v>
      </c>
      <c r="C5" s="78">
        <v>0</v>
      </c>
      <c r="D5" s="78">
        <f>SUM(D6:D9)</f>
        <v>4344</v>
      </c>
      <c r="E5" s="78">
        <f>SUM(E6:E9)</f>
        <v>21141</v>
      </c>
      <c r="F5" s="78">
        <v>0</v>
      </c>
      <c r="G5" s="78">
        <v>0</v>
      </c>
      <c r="H5" s="78">
        <v>0</v>
      </c>
      <c r="I5" s="78">
        <v>984</v>
      </c>
    </row>
    <row r="6" spans="1:9">
      <c r="A6" s="79" t="s">
        <v>881</v>
      </c>
      <c r="B6" s="80">
        <f>SUM(C6:I6)</f>
        <v>24531</v>
      </c>
      <c r="C6" s="80">
        <v>0</v>
      </c>
      <c r="D6" s="80">
        <v>4338</v>
      </c>
      <c r="E6" s="80">
        <v>19919</v>
      </c>
      <c r="F6" s="80">
        <v>0</v>
      </c>
      <c r="G6" s="80">
        <v>0</v>
      </c>
      <c r="H6" s="80">
        <v>0</v>
      </c>
      <c r="I6" s="80">
        <v>274</v>
      </c>
    </row>
    <row r="7" spans="1:9">
      <c r="A7" s="79" t="s">
        <v>882</v>
      </c>
      <c r="B7" s="80">
        <f>SUM(C7:I7)</f>
        <v>652</v>
      </c>
      <c r="C7" s="80">
        <v>0</v>
      </c>
      <c r="D7" s="80">
        <v>0</v>
      </c>
      <c r="E7" s="80">
        <v>262</v>
      </c>
      <c r="F7" s="80">
        <v>0</v>
      </c>
      <c r="G7" s="80">
        <v>0</v>
      </c>
      <c r="H7" s="80">
        <v>0</v>
      </c>
      <c r="I7" s="80">
        <v>390</v>
      </c>
    </row>
    <row r="8" spans="1:9">
      <c r="A8" s="79" t="s">
        <v>883</v>
      </c>
      <c r="B8" s="80">
        <f>SUM(C8:I8)</f>
        <v>966</v>
      </c>
      <c r="C8" s="80">
        <v>0</v>
      </c>
      <c r="D8" s="80">
        <v>6</v>
      </c>
      <c r="E8" s="80">
        <v>960</v>
      </c>
      <c r="F8" s="80">
        <v>0</v>
      </c>
      <c r="G8" s="80">
        <v>0</v>
      </c>
      <c r="H8" s="80">
        <v>0</v>
      </c>
      <c r="I8" s="80">
        <v>0</v>
      </c>
    </row>
    <row r="9" spans="1:9">
      <c r="A9" s="79" t="s">
        <v>884</v>
      </c>
      <c r="B9" s="80"/>
      <c r="C9" s="80"/>
      <c r="D9" s="80"/>
      <c r="E9" s="80"/>
      <c r="F9" s="80"/>
      <c r="G9" s="80"/>
      <c r="H9" s="80"/>
      <c r="I9" s="80"/>
    </row>
  </sheetData>
  <mergeCells count="2">
    <mergeCell ref="A2:I2"/>
    <mergeCell ref="H3:I3"/>
  </mergeCells>
  <pageMargins left="0.75" right="0.75" top="1" bottom="1" header="0.5" footer="0.5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1"/>
  <sheetViews>
    <sheetView workbookViewId="0">
      <selection activeCell="F6" sqref="F6"/>
    </sheetView>
  </sheetViews>
  <sheetFormatPr defaultColWidth="9" defaultRowHeight="15.75" outlineLevelCol="7"/>
  <cols>
    <col min="1" max="1" width="9" style="20"/>
    <col min="2" max="2" width="51.625" style="20" customWidth="true"/>
    <col min="3" max="3" width="25.125" style="20" customWidth="true"/>
    <col min="4" max="4" width="25.5" style="20" customWidth="true"/>
    <col min="5" max="5" width="9" style="20"/>
    <col min="6" max="6" width="14.125" style="20"/>
    <col min="7" max="16384" width="9" style="20"/>
  </cols>
  <sheetData>
    <row r="1" spans="1:1">
      <c r="A1" s="20" t="s">
        <v>889</v>
      </c>
    </row>
    <row r="2" s="20" customFormat="true" ht="30" customHeight="true" spans="1:8">
      <c r="A2" s="33" t="s">
        <v>24</v>
      </c>
      <c r="B2" s="33"/>
      <c r="C2" s="33"/>
      <c r="D2" s="33"/>
      <c r="E2" s="60"/>
      <c r="F2" s="60"/>
      <c r="G2" s="60"/>
      <c r="H2" s="60"/>
    </row>
    <row r="3" s="20" customFormat="true" ht="17" customHeight="true" spans="1:4">
      <c r="A3" s="23" t="s">
        <v>890</v>
      </c>
      <c r="B3" s="23"/>
      <c r="C3" s="24"/>
      <c r="D3" s="25" t="s">
        <v>29</v>
      </c>
    </row>
    <row r="4" s="20" customFormat="true" ht="39" customHeight="true" spans="1:4">
      <c r="A4" s="34" t="s">
        <v>0</v>
      </c>
      <c r="B4" s="34" t="s">
        <v>891</v>
      </c>
      <c r="C4" s="34" t="s">
        <v>892</v>
      </c>
      <c r="D4" s="35" t="s">
        <v>893</v>
      </c>
    </row>
    <row r="5" s="30" customFormat="true" ht="18" customHeight="true" spans="1:6">
      <c r="A5" s="36"/>
      <c r="B5" s="37" t="s">
        <v>894</v>
      </c>
      <c r="C5" s="38">
        <v>22221.78</v>
      </c>
      <c r="D5" s="39">
        <v>18757.72</v>
      </c>
      <c r="F5" s="61"/>
    </row>
    <row r="6" s="31" customFormat="true" ht="18" customHeight="true" spans="1:4">
      <c r="A6" s="40"/>
      <c r="B6" s="41" t="s">
        <v>895</v>
      </c>
      <c r="C6" s="38">
        <v>2705.33</v>
      </c>
      <c r="D6" s="39">
        <v>3069.99</v>
      </c>
    </row>
    <row r="7" s="31" customFormat="true" ht="18" customHeight="true" spans="1:4">
      <c r="A7" s="36">
        <v>1</v>
      </c>
      <c r="B7" s="42" t="s">
        <v>896</v>
      </c>
      <c r="C7" s="43">
        <v>231.75</v>
      </c>
      <c r="D7" s="44">
        <v>794.4</v>
      </c>
    </row>
    <row r="8" s="31" customFormat="true" ht="18" customHeight="true" spans="1:4">
      <c r="A8" s="36">
        <v>2</v>
      </c>
      <c r="B8" s="42" t="s">
        <v>897</v>
      </c>
      <c r="C8" s="43">
        <v>160.2</v>
      </c>
      <c r="D8" s="44">
        <v>247.2</v>
      </c>
    </row>
    <row r="9" s="31" customFormat="true" ht="18" customHeight="true" spans="1:4">
      <c r="A9" s="36">
        <v>3</v>
      </c>
      <c r="B9" s="45" t="s">
        <v>898</v>
      </c>
      <c r="C9" s="43">
        <v>0</v>
      </c>
      <c r="D9" s="44"/>
    </row>
    <row r="10" s="31" customFormat="true" ht="18" customHeight="true" spans="1:4">
      <c r="A10" s="36">
        <v>4</v>
      </c>
      <c r="B10" s="45" t="s">
        <v>899</v>
      </c>
      <c r="C10" s="43">
        <v>0</v>
      </c>
      <c r="D10" s="44"/>
    </row>
    <row r="11" s="31" customFormat="true" ht="18" customHeight="true" spans="1:4">
      <c r="A11" s="36">
        <v>5</v>
      </c>
      <c r="B11" s="42" t="s">
        <v>900</v>
      </c>
      <c r="C11" s="43">
        <v>0</v>
      </c>
      <c r="D11" s="44"/>
    </row>
    <row r="12" s="31" customFormat="true" ht="18" customHeight="true" spans="1:4">
      <c r="A12" s="36">
        <v>6</v>
      </c>
      <c r="B12" s="46" t="s">
        <v>901</v>
      </c>
      <c r="C12" s="47">
        <v>1192</v>
      </c>
      <c r="D12" s="48">
        <v>1123.56</v>
      </c>
    </row>
    <row r="13" s="31" customFormat="true" ht="18" customHeight="true" spans="1:4">
      <c r="A13" s="36">
        <v>7</v>
      </c>
      <c r="B13" s="45" t="s">
        <v>902</v>
      </c>
      <c r="C13" s="43">
        <v>1121.38</v>
      </c>
      <c r="D13" s="44">
        <v>904.83</v>
      </c>
    </row>
    <row r="14" s="31" customFormat="true" ht="18" customHeight="true" spans="1:4">
      <c r="A14" s="36"/>
      <c r="B14" s="49"/>
      <c r="C14" s="43"/>
      <c r="D14" s="44"/>
    </row>
    <row r="15" s="31" customFormat="true" ht="18" customHeight="true" spans="1:4">
      <c r="A15" s="36"/>
      <c r="B15" s="50" t="s">
        <v>903</v>
      </c>
      <c r="C15" s="38">
        <v>937.7</v>
      </c>
      <c r="D15" s="39">
        <v>884.45</v>
      </c>
    </row>
    <row r="16" s="31" customFormat="true" ht="18" customHeight="true" spans="1:4">
      <c r="A16" s="36">
        <v>8</v>
      </c>
      <c r="B16" s="51" t="s">
        <v>904</v>
      </c>
      <c r="C16" s="43">
        <v>0</v>
      </c>
      <c r="D16" s="44"/>
    </row>
    <row r="17" s="31" customFormat="true" ht="18" customHeight="true" spans="1:4">
      <c r="A17" s="36">
        <v>9</v>
      </c>
      <c r="B17" s="52" t="s">
        <v>905</v>
      </c>
      <c r="C17" s="43">
        <v>0</v>
      </c>
      <c r="D17" s="44"/>
    </row>
    <row r="18" s="31" customFormat="true" ht="18" customHeight="true" spans="1:4">
      <c r="A18" s="36">
        <v>10</v>
      </c>
      <c r="B18" s="53" t="s">
        <v>906</v>
      </c>
      <c r="C18" s="43">
        <v>0</v>
      </c>
      <c r="D18" s="44"/>
    </row>
    <row r="19" s="31" customFormat="true" ht="18" customHeight="true" spans="1:4">
      <c r="A19" s="36">
        <v>11</v>
      </c>
      <c r="B19" s="52" t="s">
        <v>907</v>
      </c>
      <c r="C19" s="43">
        <v>0</v>
      </c>
      <c r="D19" s="44"/>
    </row>
    <row r="20" s="31" customFormat="true" ht="18" customHeight="true" spans="1:4">
      <c r="A20" s="36">
        <v>12</v>
      </c>
      <c r="B20" s="54" t="s">
        <v>908</v>
      </c>
      <c r="C20" s="43">
        <v>79.28</v>
      </c>
      <c r="D20" s="44">
        <v>79.28</v>
      </c>
    </row>
    <row r="21" s="31" customFormat="true" ht="18" customHeight="true" spans="1:4">
      <c r="A21" s="36">
        <v>13</v>
      </c>
      <c r="B21" s="55" t="s">
        <v>909</v>
      </c>
      <c r="C21" s="43">
        <v>858.42</v>
      </c>
      <c r="D21" s="44">
        <v>805.17</v>
      </c>
    </row>
    <row r="22" s="31" customFormat="true" ht="18" customHeight="true" spans="1:4">
      <c r="A22" s="36">
        <v>14</v>
      </c>
      <c r="B22" s="55" t="s">
        <v>910</v>
      </c>
      <c r="C22" s="43">
        <v>0</v>
      </c>
      <c r="D22" s="44"/>
    </row>
    <row r="23" s="31" customFormat="true" ht="18" customHeight="true" spans="1:4">
      <c r="A23" s="36"/>
      <c r="B23" s="55"/>
      <c r="C23" s="43"/>
      <c r="D23" s="44"/>
    </row>
    <row r="24" s="31" customFormat="true" ht="18" customHeight="true" spans="1:4">
      <c r="A24" s="40"/>
      <c r="B24" s="56" t="s">
        <v>911</v>
      </c>
      <c r="C24" s="38">
        <v>3673.01</v>
      </c>
      <c r="D24" s="39">
        <v>2885.23</v>
      </c>
    </row>
    <row r="25" s="31" customFormat="true" ht="18" customHeight="true" spans="1:4">
      <c r="A25" s="36">
        <v>15</v>
      </c>
      <c r="B25" s="57" t="s">
        <v>912</v>
      </c>
      <c r="C25" s="43">
        <v>0</v>
      </c>
      <c r="D25" s="44"/>
    </row>
    <row r="26" s="31" customFormat="true" ht="18" customHeight="true" spans="1:4">
      <c r="A26" s="36">
        <v>16</v>
      </c>
      <c r="B26" s="57" t="s">
        <v>913</v>
      </c>
      <c r="C26" s="43">
        <v>832.65</v>
      </c>
      <c r="D26" s="44">
        <v>832.5</v>
      </c>
    </row>
    <row r="27" s="31" customFormat="true" ht="18" customHeight="true" spans="1:4">
      <c r="A27" s="36">
        <v>17</v>
      </c>
      <c r="B27" s="57" t="s">
        <v>914</v>
      </c>
      <c r="C27" s="43">
        <v>100</v>
      </c>
      <c r="D27" s="44">
        <v>495</v>
      </c>
    </row>
    <row r="28" s="31" customFormat="true" ht="18" customHeight="true" spans="1:4">
      <c r="A28" s="36">
        <v>18</v>
      </c>
      <c r="B28" s="57" t="s">
        <v>915</v>
      </c>
      <c r="C28" s="43">
        <v>149.08</v>
      </c>
      <c r="D28" s="44">
        <v>0</v>
      </c>
    </row>
    <row r="29" s="31" customFormat="true" ht="18" customHeight="true" spans="1:4">
      <c r="A29" s="36">
        <v>19</v>
      </c>
      <c r="B29" s="57" t="s">
        <v>916</v>
      </c>
      <c r="C29" s="43">
        <v>0</v>
      </c>
      <c r="D29" s="44"/>
    </row>
    <row r="30" s="31" customFormat="true" ht="18" customHeight="true" spans="1:4">
      <c r="A30" s="36">
        <v>20</v>
      </c>
      <c r="B30" s="57" t="s">
        <v>917</v>
      </c>
      <c r="C30" s="43">
        <v>0</v>
      </c>
      <c r="D30" s="44"/>
    </row>
    <row r="31" s="31" customFormat="true" ht="18" customHeight="true" spans="1:4">
      <c r="A31" s="36">
        <v>21</v>
      </c>
      <c r="B31" s="57" t="s">
        <v>918</v>
      </c>
      <c r="C31" s="43">
        <v>260</v>
      </c>
      <c r="D31" s="44">
        <v>92.5</v>
      </c>
    </row>
    <row r="32" s="31" customFormat="true" ht="18" customHeight="true" spans="1:4">
      <c r="A32" s="36">
        <v>22</v>
      </c>
      <c r="B32" s="57" t="s">
        <v>919</v>
      </c>
      <c r="C32" s="43">
        <v>0</v>
      </c>
      <c r="D32" s="44"/>
    </row>
    <row r="33" s="31" customFormat="true" ht="18" customHeight="true" spans="1:4">
      <c r="A33" s="36">
        <v>23</v>
      </c>
      <c r="B33" s="57" t="s">
        <v>920</v>
      </c>
      <c r="C33" s="43">
        <v>0</v>
      </c>
      <c r="D33" s="44"/>
    </row>
    <row r="34" s="31" customFormat="true" ht="18" customHeight="true" spans="1:4">
      <c r="A34" s="36">
        <v>24</v>
      </c>
      <c r="B34" s="57" t="s">
        <v>921</v>
      </c>
      <c r="C34" s="43">
        <v>0</v>
      </c>
      <c r="D34" s="44"/>
    </row>
    <row r="35" s="31" customFormat="true" ht="18" customHeight="true" spans="1:4">
      <c r="A35" s="36">
        <v>25</v>
      </c>
      <c r="B35" s="57" t="s">
        <v>922</v>
      </c>
      <c r="C35" s="43">
        <v>0</v>
      </c>
      <c r="D35" s="44"/>
    </row>
    <row r="36" s="31" customFormat="true" ht="18" customHeight="true" spans="1:4">
      <c r="A36" s="36">
        <v>26</v>
      </c>
      <c r="B36" s="57" t="s">
        <v>923</v>
      </c>
      <c r="C36" s="43">
        <v>0</v>
      </c>
      <c r="D36" s="44"/>
    </row>
    <row r="37" s="31" customFormat="true" ht="18" customHeight="true" spans="1:4">
      <c r="A37" s="36">
        <v>27</v>
      </c>
      <c r="B37" s="57" t="s">
        <v>924</v>
      </c>
      <c r="C37" s="43">
        <v>0</v>
      </c>
      <c r="D37" s="44"/>
    </row>
    <row r="38" s="31" customFormat="true" ht="18" customHeight="true" spans="1:4">
      <c r="A38" s="36">
        <v>28</v>
      </c>
      <c r="B38" s="57" t="s">
        <v>925</v>
      </c>
      <c r="C38" s="43">
        <v>0</v>
      </c>
      <c r="D38" s="44"/>
    </row>
    <row r="39" s="31" customFormat="true" ht="18" customHeight="true" spans="1:4">
      <c r="A39" s="36">
        <v>29</v>
      </c>
      <c r="B39" s="57" t="s">
        <v>926</v>
      </c>
      <c r="C39" s="43">
        <v>100</v>
      </c>
      <c r="D39" s="44">
        <v>196.69</v>
      </c>
    </row>
    <row r="40" s="31" customFormat="true" ht="18" customHeight="true" spans="1:4">
      <c r="A40" s="36">
        <v>30</v>
      </c>
      <c r="B40" s="57" t="s">
        <v>927</v>
      </c>
      <c r="C40" s="43">
        <v>0</v>
      </c>
      <c r="D40" s="44">
        <v>276.96</v>
      </c>
    </row>
    <row r="41" s="31" customFormat="true" ht="18" customHeight="true" spans="1:4">
      <c r="A41" s="36">
        <v>31</v>
      </c>
      <c r="B41" s="57" t="s">
        <v>928</v>
      </c>
      <c r="C41" s="43">
        <v>0</v>
      </c>
      <c r="D41" s="44"/>
    </row>
    <row r="42" s="31" customFormat="true" ht="18" customHeight="true" spans="1:4">
      <c r="A42" s="36">
        <v>32</v>
      </c>
      <c r="B42" s="57" t="s">
        <v>929</v>
      </c>
      <c r="C42" s="43">
        <v>0</v>
      </c>
      <c r="D42" s="44"/>
    </row>
    <row r="43" s="31" customFormat="true" ht="18" customHeight="true" spans="1:4">
      <c r="A43" s="36">
        <v>33</v>
      </c>
      <c r="B43" s="57" t="s">
        <v>930</v>
      </c>
      <c r="C43" s="43">
        <v>0</v>
      </c>
      <c r="D43" s="44"/>
    </row>
    <row r="44" s="31" customFormat="true" ht="18" customHeight="true" spans="1:4">
      <c r="A44" s="36">
        <v>34</v>
      </c>
      <c r="B44" s="57" t="s">
        <v>931</v>
      </c>
      <c r="C44" s="43">
        <v>0</v>
      </c>
      <c r="D44" s="44"/>
    </row>
    <row r="45" s="31" customFormat="true" ht="18" customHeight="true" spans="1:4">
      <c r="A45" s="36">
        <v>35</v>
      </c>
      <c r="B45" s="57" t="s">
        <v>932</v>
      </c>
      <c r="C45" s="43">
        <v>0</v>
      </c>
      <c r="D45" s="44"/>
    </row>
    <row r="46" s="31" customFormat="true" ht="18" customHeight="true" spans="1:4">
      <c r="A46" s="36">
        <v>36</v>
      </c>
      <c r="B46" s="57" t="s">
        <v>933</v>
      </c>
      <c r="C46" s="43">
        <v>0</v>
      </c>
      <c r="D46" s="44"/>
    </row>
    <row r="47" s="31" customFormat="true" ht="18" customHeight="true" spans="1:4">
      <c r="A47" s="36">
        <v>37</v>
      </c>
      <c r="B47" s="57" t="s">
        <v>934</v>
      </c>
      <c r="C47" s="43">
        <v>0</v>
      </c>
      <c r="D47" s="44"/>
    </row>
    <row r="48" s="31" customFormat="true" ht="18" customHeight="true" spans="1:4">
      <c r="A48" s="36">
        <v>38</v>
      </c>
      <c r="B48" s="57" t="s">
        <v>935</v>
      </c>
      <c r="C48" s="43">
        <v>0</v>
      </c>
      <c r="D48" s="44"/>
    </row>
    <row r="49" s="31" customFormat="true" ht="18" customHeight="true" spans="1:4">
      <c r="A49" s="36">
        <v>39</v>
      </c>
      <c r="B49" s="57" t="s">
        <v>936</v>
      </c>
      <c r="C49" s="43">
        <v>0</v>
      </c>
      <c r="D49" s="44"/>
    </row>
    <row r="50" s="31" customFormat="true" ht="18" customHeight="true" spans="1:4">
      <c r="A50" s="36">
        <v>40</v>
      </c>
      <c r="B50" s="57" t="s">
        <v>937</v>
      </c>
      <c r="C50" s="43">
        <v>0</v>
      </c>
      <c r="D50" s="44"/>
    </row>
    <row r="51" s="31" customFormat="true" ht="18" customHeight="true" spans="1:4">
      <c r="A51" s="36">
        <v>41</v>
      </c>
      <c r="B51" s="57" t="s">
        <v>938</v>
      </c>
      <c r="C51" s="43">
        <v>50</v>
      </c>
      <c r="D51" s="44"/>
    </row>
    <row r="52" s="31" customFormat="true" ht="18" customHeight="true" spans="1:4">
      <c r="A52" s="36">
        <v>42</v>
      </c>
      <c r="B52" s="57" t="s">
        <v>939</v>
      </c>
      <c r="C52" s="43">
        <v>1894</v>
      </c>
      <c r="D52" s="44">
        <v>926.58</v>
      </c>
    </row>
    <row r="53" s="31" customFormat="true" ht="18" customHeight="true" spans="1:4">
      <c r="A53" s="36">
        <v>43</v>
      </c>
      <c r="B53" s="57" t="s">
        <v>940</v>
      </c>
      <c r="C53" s="43">
        <v>287.28</v>
      </c>
      <c r="D53" s="44">
        <v>65</v>
      </c>
    </row>
    <row r="54" s="31" customFormat="true" ht="18" customHeight="true" spans="1:4">
      <c r="A54" s="36">
        <v>44</v>
      </c>
      <c r="B54" s="57" t="s">
        <v>941</v>
      </c>
      <c r="C54" s="43">
        <v>0</v>
      </c>
      <c r="D54" s="44"/>
    </row>
    <row r="55" s="31" customFormat="true" ht="18" customHeight="true" spans="1:4">
      <c r="A55" s="36">
        <v>45</v>
      </c>
      <c r="B55" s="57" t="s">
        <v>942</v>
      </c>
      <c r="C55" s="43">
        <v>0</v>
      </c>
      <c r="D55" s="44"/>
    </row>
    <row r="56" s="31" customFormat="true" ht="18" customHeight="true" spans="1:4">
      <c r="A56" s="36"/>
      <c r="B56" s="57"/>
      <c r="C56" s="43"/>
      <c r="D56" s="44"/>
    </row>
    <row r="57" s="31" customFormat="true" ht="18" customHeight="true" spans="1:4">
      <c r="A57" s="40"/>
      <c r="B57" s="41" t="s">
        <v>943</v>
      </c>
      <c r="C57" s="38">
        <v>2858.11</v>
      </c>
      <c r="D57" s="39">
        <v>2709.28</v>
      </c>
    </row>
    <row r="58" s="31" customFormat="true" ht="18" customHeight="true" spans="1:4">
      <c r="A58" s="36">
        <v>46</v>
      </c>
      <c r="B58" s="58" t="s">
        <v>944</v>
      </c>
      <c r="C58" s="43">
        <v>0</v>
      </c>
      <c r="D58" s="44"/>
    </row>
    <row r="59" s="31" customFormat="true" ht="18" customHeight="true" spans="1:4">
      <c r="A59" s="36">
        <v>47</v>
      </c>
      <c r="B59" s="58" t="s">
        <v>945</v>
      </c>
      <c r="C59" s="43">
        <v>100</v>
      </c>
      <c r="D59" s="44">
        <v>95.7</v>
      </c>
    </row>
    <row r="60" s="31" customFormat="true" ht="18" customHeight="true" spans="1:4">
      <c r="A60" s="36">
        <v>48</v>
      </c>
      <c r="B60" s="58" t="s">
        <v>946</v>
      </c>
      <c r="C60" s="43">
        <v>0</v>
      </c>
      <c r="D60" s="44"/>
    </row>
    <row r="61" s="31" customFormat="true" ht="18" customHeight="true" spans="1:4">
      <c r="A61" s="36">
        <v>49</v>
      </c>
      <c r="B61" s="58" t="s">
        <v>947</v>
      </c>
      <c r="C61" s="43">
        <v>270</v>
      </c>
      <c r="D61" s="44">
        <v>169.05</v>
      </c>
    </row>
    <row r="62" s="31" customFormat="true" ht="18" customHeight="true" spans="1:4">
      <c r="A62" s="36">
        <v>50</v>
      </c>
      <c r="B62" s="58" t="s">
        <v>948</v>
      </c>
      <c r="C62" s="43">
        <v>300</v>
      </c>
      <c r="D62" s="44"/>
    </row>
    <row r="63" s="31" customFormat="true" ht="18" customHeight="true" spans="1:4">
      <c r="A63" s="36">
        <v>51</v>
      </c>
      <c r="B63" s="59" t="s">
        <v>949</v>
      </c>
      <c r="C63" s="47">
        <v>409</v>
      </c>
      <c r="D63" s="48">
        <v>126.95</v>
      </c>
    </row>
    <row r="64" s="31" customFormat="true" ht="18" customHeight="true" spans="1:4">
      <c r="A64" s="36">
        <v>52</v>
      </c>
      <c r="B64" s="58" t="s">
        <v>950</v>
      </c>
      <c r="C64" s="43">
        <v>0</v>
      </c>
      <c r="D64" s="44"/>
    </row>
    <row r="65" s="31" customFormat="true" ht="18" customHeight="true" spans="1:4">
      <c r="A65" s="36">
        <v>53</v>
      </c>
      <c r="B65" s="59" t="s">
        <v>951</v>
      </c>
      <c r="C65" s="43">
        <v>0</v>
      </c>
      <c r="D65" s="44"/>
    </row>
    <row r="66" s="31" customFormat="true" ht="18" customHeight="true" spans="1:4">
      <c r="A66" s="36">
        <v>54</v>
      </c>
      <c r="B66" s="62" t="s">
        <v>952</v>
      </c>
      <c r="C66" s="43">
        <v>1779.11</v>
      </c>
      <c r="D66" s="44">
        <v>2015.88</v>
      </c>
    </row>
    <row r="67" s="31" customFormat="true" ht="18" customHeight="true" spans="1:4">
      <c r="A67" s="36">
        <v>55</v>
      </c>
      <c r="B67" s="58" t="s">
        <v>953</v>
      </c>
      <c r="C67" s="43">
        <v>0</v>
      </c>
      <c r="D67" s="44">
        <v>62.5</v>
      </c>
    </row>
    <row r="68" s="31" customFormat="true" ht="18" customHeight="true" spans="1:4">
      <c r="A68" s="36">
        <v>56</v>
      </c>
      <c r="B68" s="58" t="s">
        <v>954</v>
      </c>
      <c r="C68" s="43">
        <v>0</v>
      </c>
      <c r="D68" s="44"/>
    </row>
    <row r="69" s="31" customFormat="true" ht="18" customHeight="true" spans="1:4">
      <c r="A69" s="36">
        <v>57</v>
      </c>
      <c r="B69" s="58" t="s">
        <v>955</v>
      </c>
      <c r="C69" s="43">
        <v>0</v>
      </c>
      <c r="D69" s="44"/>
    </row>
    <row r="70" s="31" customFormat="true" ht="18" customHeight="true" spans="1:4">
      <c r="A70" s="36">
        <v>58</v>
      </c>
      <c r="B70" s="58" t="s">
        <v>956</v>
      </c>
      <c r="C70" s="43">
        <v>0</v>
      </c>
      <c r="D70" s="44"/>
    </row>
    <row r="71" s="31" customFormat="true" ht="18" customHeight="true" spans="1:4">
      <c r="A71" s="36">
        <v>59</v>
      </c>
      <c r="B71" s="58" t="s">
        <v>957</v>
      </c>
      <c r="C71" s="43">
        <v>0</v>
      </c>
      <c r="D71" s="44"/>
    </row>
    <row r="72" s="31" customFormat="true" ht="18" customHeight="true" spans="1:4">
      <c r="A72" s="36">
        <v>60</v>
      </c>
      <c r="B72" s="58" t="s">
        <v>958</v>
      </c>
      <c r="C72" s="43">
        <v>0</v>
      </c>
      <c r="D72" s="44">
        <v>239.2</v>
      </c>
    </row>
    <row r="73" s="31" customFormat="true" ht="18" customHeight="true" spans="1:4">
      <c r="A73" s="36">
        <v>61</v>
      </c>
      <c r="B73" s="58" t="s">
        <v>959</v>
      </c>
      <c r="C73" s="43">
        <v>0</v>
      </c>
      <c r="D73" s="44"/>
    </row>
    <row r="74" s="31" customFormat="true" ht="18" customHeight="true" spans="1:4">
      <c r="A74" s="36">
        <v>62</v>
      </c>
      <c r="B74" s="58" t="s">
        <v>960</v>
      </c>
      <c r="C74" s="43">
        <v>0</v>
      </c>
      <c r="D74" s="44"/>
    </row>
    <row r="75" s="31" customFormat="true" ht="18" customHeight="true" spans="1:4">
      <c r="A75" s="36"/>
      <c r="B75" s="58"/>
      <c r="C75" s="43"/>
      <c r="D75" s="44"/>
    </row>
    <row r="76" s="31" customFormat="true" ht="18" customHeight="true" spans="1:4">
      <c r="A76" s="40"/>
      <c r="B76" s="63" t="s">
        <v>961</v>
      </c>
      <c r="C76" s="38">
        <v>8091.93</v>
      </c>
      <c r="D76" s="39">
        <v>5303.02</v>
      </c>
    </row>
    <row r="77" s="31" customFormat="true" ht="18" customHeight="true" spans="1:4">
      <c r="A77" s="36">
        <v>63</v>
      </c>
      <c r="B77" s="64" t="s">
        <v>962</v>
      </c>
      <c r="C77" s="43">
        <v>2130.13</v>
      </c>
      <c r="D77" s="44">
        <v>1799.1</v>
      </c>
    </row>
    <row r="78" s="31" customFormat="true" ht="18" customHeight="true" spans="1:4">
      <c r="A78" s="36">
        <v>64</v>
      </c>
      <c r="B78" s="64" t="s">
        <v>963</v>
      </c>
      <c r="C78" s="43">
        <v>1568.7</v>
      </c>
      <c r="D78" s="44">
        <v>1438.46</v>
      </c>
    </row>
    <row r="79" s="31" customFormat="true" ht="18" customHeight="true" spans="1:4">
      <c r="A79" s="36">
        <v>65</v>
      </c>
      <c r="B79" s="65" t="s">
        <v>964</v>
      </c>
      <c r="C79" s="43">
        <v>442.33</v>
      </c>
      <c r="D79" s="44"/>
    </row>
    <row r="80" s="31" customFormat="true" ht="18" customHeight="true" spans="1:4">
      <c r="A80" s="36">
        <v>66</v>
      </c>
      <c r="B80" s="66" t="s">
        <v>965</v>
      </c>
      <c r="C80" s="43">
        <v>633.85</v>
      </c>
      <c r="D80" s="44">
        <v>581</v>
      </c>
    </row>
    <row r="81" s="31" customFormat="true" ht="18" customHeight="true" spans="1:4">
      <c r="A81" s="36">
        <v>67</v>
      </c>
      <c r="B81" s="65" t="s">
        <v>966</v>
      </c>
      <c r="C81" s="43">
        <v>776</v>
      </c>
      <c r="D81" s="44">
        <v>344.88</v>
      </c>
    </row>
    <row r="82" s="32" customFormat="true" ht="18" customHeight="true" spans="1:4">
      <c r="A82" s="36">
        <v>68</v>
      </c>
      <c r="B82" s="65" t="s">
        <v>967</v>
      </c>
      <c r="C82" s="43">
        <v>0</v>
      </c>
      <c r="D82" s="44"/>
    </row>
    <row r="83" s="32" customFormat="true" ht="18" customHeight="true" spans="1:4">
      <c r="A83" s="36">
        <v>69</v>
      </c>
      <c r="B83" s="65" t="s">
        <v>968</v>
      </c>
      <c r="C83" s="43">
        <v>1031.5</v>
      </c>
      <c r="D83" s="44">
        <v>743.48</v>
      </c>
    </row>
    <row r="84" s="31" customFormat="true" ht="18" customHeight="true" spans="1:4">
      <c r="A84" s="36">
        <v>70</v>
      </c>
      <c r="B84" s="65" t="s">
        <v>969</v>
      </c>
      <c r="C84" s="43">
        <v>1229.42</v>
      </c>
      <c r="D84" s="44">
        <v>228.2</v>
      </c>
    </row>
    <row r="85" s="31" customFormat="true" ht="18" customHeight="true" spans="1:4">
      <c r="A85" s="36">
        <v>71</v>
      </c>
      <c r="B85" s="67" t="s">
        <v>970</v>
      </c>
      <c r="C85" s="43">
        <v>280</v>
      </c>
      <c r="D85" s="44">
        <v>167.9</v>
      </c>
    </row>
    <row r="86" s="31" customFormat="true" ht="18" customHeight="true" spans="1:4">
      <c r="A86" s="36"/>
      <c r="B86" s="67"/>
      <c r="C86" s="43"/>
      <c r="D86" s="44"/>
    </row>
    <row r="87" s="31" customFormat="true" ht="18" customHeight="true" spans="1:4">
      <c r="A87" s="40"/>
      <c r="B87" s="41" t="s">
        <v>971</v>
      </c>
      <c r="C87" s="43">
        <v>3519.2</v>
      </c>
      <c r="D87" s="39">
        <v>3569.3</v>
      </c>
    </row>
    <row r="88" s="31" customFormat="true" ht="18" customHeight="true" spans="1:4">
      <c r="A88" s="36">
        <v>72</v>
      </c>
      <c r="B88" s="68" t="s">
        <v>972</v>
      </c>
      <c r="C88" s="43">
        <v>410</v>
      </c>
      <c r="D88" s="44">
        <v>60.5</v>
      </c>
    </row>
    <row r="89" s="31" customFormat="true" ht="18" customHeight="true" spans="1:4">
      <c r="A89" s="36">
        <v>73</v>
      </c>
      <c r="B89" s="68" t="s">
        <v>973</v>
      </c>
      <c r="C89" s="43">
        <v>0</v>
      </c>
      <c r="D89" s="44">
        <v>0</v>
      </c>
    </row>
    <row r="90" s="31" customFormat="true" ht="18" customHeight="true" spans="1:4">
      <c r="A90" s="36">
        <v>74</v>
      </c>
      <c r="B90" s="68" t="s">
        <v>974</v>
      </c>
      <c r="C90" s="43">
        <v>0</v>
      </c>
      <c r="D90" s="44"/>
    </row>
    <row r="91" s="31" customFormat="true" ht="18" customHeight="true" spans="1:4">
      <c r="A91" s="36">
        <v>75</v>
      </c>
      <c r="B91" s="68" t="s">
        <v>975</v>
      </c>
      <c r="C91" s="43">
        <v>0</v>
      </c>
      <c r="D91" s="44"/>
    </row>
    <row r="92" s="31" customFormat="true" ht="18" customHeight="true" spans="1:4">
      <c r="A92" s="36">
        <v>76</v>
      </c>
      <c r="B92" s="68" t="s">
        <v>976</v>
      </c>
      <c r="C92" s="43">
        <v>0</v>
      </c>
      <c r="D92" s="44"/>
    </row>
    <row r="93" s="31" customFormat="true" ht="18" customHeight="true" spans="1:4">
      <c r="A93" s="36">
        <v>77</v>
      </c>
      <c r="B93" s="68" t="s">
        <v>977</v>
      </c>
      <c r="C93" s="43">
        <v>0</v>
      </c>
      <c r="D93" s="44"/>
    </row>
    <row r="94" s="31" customFormat="true" ht="18" customHeight="true" spans="1:4">
      <c r="A94" s="36">
        <v>78</v>
      </c>
      <c r="B94" s="68" t="s">
        <v>978</v>
      </c>
      <c r="C94" s="43">
        <v>0</v>
      </c>
      <c r="D94" s="44"/>
    </row>
    <row r="95" s="31" customFormat="true" ht="18" customHeight="true" spans="1:4">
      <c r="A95" s="36">
        <v>79</v>
      </c>
      <c r="B95" s="68" t="s">
        <v>979</v>
      </c>
      <c r="C95" s="43">
        <v>0</v>
      </c>
      <c r="D95" s="44"/>
    </row>
    <row r="96" s="31" customFormat="true" ht="18" customHeight="true" spans="1:4">
      <c r="A96" s="36">
        <v>80</v>
      </c>
      <c r="B96" s="68" t="s">
        <v>980</v>
      </c>
      <c r="C96" s="43">
        <v>0</v>
      </c>
      <c r="D96" s="44"/>
    </row>
    <row r="97" s="31" customFormat="true" ht="18" customHeight="true" spans="1:4">
      <c r="A97" s="36">
        <v>81</v>
      </c>
      <c r="B97" s="68" t="s">
        <v>981</v>
      </c>
      <c r="C97" s="43">
        <v>0</v>
      </c>
      <c r="D97" s="44"/>
    </row>
    <row r="98" s="31" customFormat="true" ht="18" customHeight="true" spans="1:4">
      <c r="A98" s="36">
        <v>82</v>
      </c>
      <c r="B98" s="68" t="s">
        <v>982</v>
      </c>
      <c r="C98" s="43">
        <v>0</v>
      </c>
      <c r="D98" s="44"/>
    </row>
    <row r="99" s="31" customFormat="true" ht="18" customHeight="true" spans="1:4">
      <c r="A99" s="36">
        <v>83</v>
      </c>
      <c r="B99" s="68" t="s">
        <v>983</v>
      </c>
      <c r="C99" s="43">
        <v>0</v>
      </c>
      <c r="D99" s="44"/>
    </row>
    <row r="100" s="31" customFormat="true" ht="18" customHeight="true" spans="1:4">
      <c r="A100" s="36">
        <v>84</v>
      </c>
      <c r="B100" s="68" t="s">
        <v>984</v>
      </c>
      <c r="C100" s="43">
        <v>0</v>
      </c>
      <c r="D100" s="44"/>
    </row>
    <row r="101" s="31" customFormat="true" ht="18" customHeight="true" spans="1:4">
      <c r="A101" s="36">
        <v>85</v>
      </c>
      <c r="B101" s="68" t="s">
        <v>985</v>
      </c>
      <c r="C101" s="43">
        <v>0</v>
      </c>
      <c r="D101" s="44">
        <v>68</v>
      </c>
    </row>
    <row r="102" s="31" customFormat="true" ht="18" customHeight="true" spans="1:4">
      <c r="A102" s="36">
        <v>86</v>
      </c>
      <c r="B102" s="68" t="s">
        <v>986</v>
      </c>
      <c r="C102" s="43">
        <v>0</v>
      </c>
      <c r="D102" s="44"/>
    </row>
    <row r="103" s="31" customFormat="true" ht="18" customHeight="true" spans="1:4">
      <c r="A103" s="36">
        <v>87</v>
      </c>
      <c r="B103" s="68" t="s">
        <v>987</v>
      </c>
      <c r="C103" s="43">
        <v>0</v>
      </c>
      <c r="D103" s="44"/>
    </row>
    <row r="104" s="31" customFormat="true" ht="18" customHeight="true" spans="1:4">
      <c r="A104" s="36">
        <v>88</v>
      </c>
      <c r="B104" s="68" t="s">
        <v>988</v>
      </c>
      <c r="C104" s="43">
        <v>0</v>
      </c>
      <c r="D104" s="44"/>
    </row>
    <row r="105" s="31" customFormat="true" ht="18" customHeight="true" spans="1:4">
      <c r="A105" s="36">
        <v>89</v>
      </c>
      <c r="B105" s="68" t="s">
        <v>989</v>
      </c>
      <c r="C105" s="43">
        <v>0</v>
      </c>
      <c r="D105" s="44"/>
    </row>
    <row r="106" s="31" customFormat="true" ht="18" customHeight="true" spans="1:4">
      <c r="A106" s="36">
        <v>90</v>
      </c>
      <c r="B106" s="68" t="s">
        <v>990</v>
      </c>
      <c r="C106" s="43">
        <v>0</v>
      </c>
      <c r="D106" s="44"/>
    </row>
    <row r="107" s="31" customFormat="true" ht="18" customHeight="true" spans="1:4">
      <c r="A107" s="36">
        <v>91</v>
      </c>
      <c r="B107" s="68" t="s">
        <v>991</v>
      </c>
      <c r="C107" s="43">
        <v>0</v>
      </c>
      <c r="D107" s="44"/>
    </row>
    <row r="108" s="31" customFormat="true" ht="18" customHeight="true" spans="1:4">
      <c r="A108" s="36">
        <v>92</v>
      </c>
      <c r="B108" s="68" t="s">
        <v>992</v>
      </c>
      <c r="C108" s="43">
        <v>0</v>
      </c>
      <c r="D108" s="44"/>
    </row>
    <row r="109" s="31" customFormat="true" ht="18" customHeight="true" spans="1:4">
      <c r="A109" s="36">
        <v>93</v>
      </c>
      <c r="B109" s="69" t="s">
        <v>993</v>
      </c>
      <c r="C109" s="43">
        <v>61</v>
      </c>
      <c r="D109" s="44"/>
    </row>
    <row r="110" s="31" customFormat="true" ht="18" customHeight="true" spans="1:4">
      <c r="A110" s="36">
        <v>94</v>
      </c>
      <c r="B110" s="68" t="s">
        <v>994</v>
      </c>
      <c r="C110" s="43">
        <v>0</v>
      </c>
      <c r="D110" s="44"/>
    </row>
    <row r="111" s="31" customFormat="true" ht="18" customHeight="true" spans="1:4">
      <c r="A111" s="36">
        <v>95</v>
      </c>
      <c r="B111" s="68" t="s">
        <v>995</v>
      </c>
      <c r="C111" s="43">
        <v>0</v>
      </c>
      <c r="D111" s="44"/>
    </row>
    <row r="112" s="31" customFormat="true" ht="18" customHeight="true" spans="1:4">
      <c r="A112" s="36">
        <v>96</v>
      </c>
      <c r="B112" s="68" t="s">
        <v>996</v>
      </c>
      <c r="C112" s="43">
        <v>0</v>
      </c>
      <c r="D112" s="44"/>
    </row>
    <row r="113" s="31" customFormat="true" ht="18" customHeight="true" spans="1:4">
      <c r="A113" s="36">
        <v>97</v>
      </c>
      <c r="B113" s="68" t="s">
        <v>997</v>
      </c>
      <c r="C113" s="43">
        <v>0</v>
      </c>
      <c r="D113" s="44"/>
    </row>
    <row r="114" s="31" customFormat="true" ht="18" customHeight="true" spans="1:4">
      <c r="A114" s="36">
        <v>98</v>
      </c>
      <c r="B114" s="68" t="s">
        <v>998</v>
      </c>
      <c r="C114" s="43">
        <v>0</v>
      </c>
      <c r="D114" s="44"/>
    </row>
    <row r="115" s="31" customFormat="true" ht="18" customHeight="true" spans="1:4">
      <c r="A115" s="36">
        <v>99</v>
      </c>
      <c r="B115" s="68" t="s">
        <v>999</v>
      </c>
      <c r="C115" s="43">
        <v>0</v>
      </c>
      <c r="D115" s="44"/>
    </row>
    <row r="116" s="31" customFormat="true" ht="18" customHeight="true" spans="1:4">
      <c r="A116" s="36">
        <v>100</v>
      </c>
      <c r="B116" s="68" t="s">
        <v>1000</v>
      </c>
      <c r="C116" s="43">
        <v>0</v>
      </c>
      <c r="D116" s="44"/>
    </row>
    <row r="117" s="31" customFormat="true" ht="18" customHeight="true" spans="1:4">
      <c r="A117" s="36">
        <v>101</v>
      </c>
      <c r="B117" s="68" t="s">
        <v>1001</v>
      </c>
      <c r="C117" s="43">
        <v>0</v>
      </c>
      <c r="D117" s="44"/>
    </row>
    <row r="118" s="31" customFormat="true" ht="18" customHeight="true" spans="1:4">
      <c r="A118" s="36">
        <v>102</v>
      </c>
      <c r="B118" s="68" t="s">
        <v>1002</v>
      </c>
      <c r="C118" s="43">
        <v>0</v>
      </c>
      <c r="D118" s="44"/>
    </row>
    <row r="119" s="31" customFormat="true" ht="18" customHeight="true" spans="1:4">
      <c r="A119" s="36">
        <v>103</v>
      </c>
      <c r="B119" s="68" t="s">
        <v>1003</v>
      </c>
      <c r="C119" s="43">
        <v>0</v>
      </c>
      <c r="D119" s="44"/>
    </row>
    <row r="120" s="31" customFormat="true" ht="18" customHeight="true" spans="1:4">
      <c r="A120" s="36">
        <v>104</v>
      </c>
      <c r="B120" s="68" t="s">
        <v>1004</v>
      </c>
      <c r="C120" s="43">
        <v>0</v>
      </c>
      <c r="D120" s="44"/>
    </row>
    <row r="121" s="31" customFormat="true" ht="18" customHeight="true" spans="1:4">
      <c r="A121" s="36">
        <v>105</v>
      </c>
      <c r="B121" s="68" t="s">
        <v>1005</v>
      </c>
      <c r="C121" s="43">
        <v>0</v>
      </c>
      <c r="D121" s="44"/>
    </row>
    <row r="122" s="31" customFormat="true" ht="18" customHeight="true" spans="1:4">
      <c r="A122" s="36">
        <v>106</v>
      </c>
      <c r="B122" s="68" t="s">
        <v>1006</v>
      </c>
      <c r="C122" s="43">
        <v>0</v>
      </c>
      <c r="D122" s="44"/>
    </row>
    <row r="123" s="31" customFormat="true" ht="18" customHeight="true" spans="1:4">
      <c r="A123" s="36">
        <v>107</v>
      </c>
      <c r="B123" s="68" t="s">
        <v>1007</v>
      </c>
      <c r="C123" s="43">
        <v>0</v>
      </c>
      <c r="D123" s="44"/>
    </row>
    <row r="124" s="31" customFormat="true" ht="18" customHeight="true" spans="1:4">
      <c r="A124" s="36">
        <v>108</v>
      </c>
      <c r="B124" s="68" t="s">
        <v>1008</v>
      </c>
      <c r="C124" s="43">
        <v>2269</v>
      </c>
      <c r="D124" s="44">
        <v>940.5</v>
      </c>
    </row>
    <row r="125" s="31" customFormat="true" ht="18" customHeight="true" spans="1:4">
      <c r="A125" s="36">
        <v>109</v>
      </c>
      <c r="B125" s="68" t="s">
        <v>1009</v>
      </c>
      <c r="C125" s="43">
        <v>100</v>
      </c>
      <c r="D125" s="44">
        <v>72.45</v>
      </c>
    </row>
    <row r="126" s="31" customFormat="true" ht="18" customHeight="true" spans="1:4">
      <c r="A126" s="36">
        <v>110</v>
      </c>
      <c r="B126" s="68" t="s">
        <v>1010</v>
      </c>
      <c r="C126" s="43">
        <v>0</v>
      </c>
      <c r="D126" s="44"/>
    </row>
    <row r="127" s="31" customFormat="true" ht="18" customHeight="true" spans="1:4">
      <c r="A127" s="36">
        <v>111</v>
      </c>
      <c r="B127" s="68" t="s">
        <v>1011</v>
      </c>
      <c r="C127" s="43">
        <v>0</v>
      </c>
      <c r="D127" s="44"/>
    </row>
    <row r="128" s="31" customFormat="true" ht="18" customHeight="true" spans="1:4">
      <c r="A128" s="36">
        <v>112</v>
      </c>
      <c r="B128" s="68" t="s">
        <v>1012</v>
      </c>
      <c r="C128" s="43">
        <v>0</v>
      </c>
      <c r="D128" s="44"/>
    </row>
    <row r="129" s="31" customFormat="true" ht="18" customHeight="true" spans="1:4">
      <c r="A129" s="36">
        <v>113</v>
      </c>
      <c r="B129" s="68" t="s">
        <v>1013</v>
      </c>
      <c r="C129" s="43">
        <v>0</v>
      </c>
      <c r="D129" s="44"/>
    </row>
    <row r="130" s="31" customFormat="true" ht="18" customHeight="true" spans="1:4">
      <c r="A130" s="36">
        <v>114</v>
      </c>
      <c r="B130" s="68" t="s">
        <v>1014</v>
      </c>
      <c r="C130" s="43">
        <v>0</v>
      </c>
      <c r="D130" s="44"/>
    </row>
    <row r="131" s="31" customFormat="true" ht="18" customHeight="true" spans="1:4">
      <c r="A131" s="36">
        <v>115</v>
      </c>
      <c r="B131" s="68" t="s">
        <v>1015</v>
      </c>
      <c r="C131" s="43">
        <v>0</v>
      </c>
      <c r="D131" s="44"/>
    </row>
    <row r="132" s="31" customFormat="true" ht="18" customHeight="true" spans="1:4">
      <c r="A132" s="36">
        <v>116</v>
      </c>
      <c r="B132" s="68" t="s">
        <v>1016</v>
      </c>
      <c r="C132" s="43">
        <v>0</v>
      </c>
      <c r="D132" s="44"/>
    </row>
    <row r="133" s="31" customFormat="true" ht="18" customHeight="true" spans="1:4">
      <c r="A133" s="36">
        <v>117</v>
      </c>
      <c r="B133" s="68" t="s">
        <v>1017</v>
      </c>
      <c r="C133" s="43">
        <v>0</v>
      </c>
      <c r="D133" s="44"/>
    </row>
    <row r="134" s="31" customFormat="true" ht="18" customHeight="true" spans="1:4">
      <c r="A134" s="36">
        <v>118</v>
      </c>
      <c r="B134" s="68" t="s">
        <v>1018</v>
      </c>
      <c r="C134" s="43">
        <v>0</v>
      </c>
      <c r="D134" s="44">
        <v>98.29</v>
      </c>
    </row>
    <row r="135" s="31" customFormat="true" ht="18" customHeight="true" spans="1:4">
      <c r="A135" s="36">
        <v>119</v>
      </c>
      <c r="B135" s="68" t="s">
        <v>1019</v>
      </c>
      <c r="C135" s="43">
        <v>55</v>
      </c>
      <c r="D135" s="44">
        <v>128.42</v>
      </c>
    </row>
    <row r="136" s="31" customFormat="true" ht="18" customHeight="true" spans="1:4">
      <c r="A136" s="36">
        <v>120</v>
      </c>
      <c r="B136" s="68" t="s">
        <v>1020</v>
      </c>
      <c r="C136" s="43">
        <v>0</v>
      </c>
      <c r="D136" s="44"/>
    </row>
    <row r="137" s="31" customFormat="true" ht="18" customHeight="true" spans="1:4">
      <c r="A137" s="36">
        <v>121</v>
      </c>
      <c r="B137" s="70" t="s">
        <v>1021</v>
      </c>
      <c r="C137" s="47">
        <v>150</v>
      </c>
      <c r="D137" s="48">
        <v>44.6</v>
      </c>
    </row>
    <row r="138" s="31" customFormat="true" ht="18" customHeight="true" spans="1:4">
      <c r="A138" s="36">
        <v>122</v>
      </c>
      <c r="B138" s="68" t="s">
        <v>1022</v>
      </c>
      <c r="C138" s="43">
        <v>0</v>
      </c>
      <c r="D138" s="44">
        <v>150</v>
      </c>
    </row>
    <row r="139" s="31" customFormat="true" ht="18" customHeight="true" spans="1:4">
      <c r="A139" s="36">
        <v>123</v>
      </c>
      <c r="B139" s="68" t="s">
        <v>1023</v>
      </c>
      <c r="C139" s="43">
        <v>400</v>
      </c>
      <c r="D139" s="44">
        <v>1767.28</v>
      </c>
    </row>
    <row r="140" s="31" customFormat="true" ht="18" customHeight="true" spans="1:4">
      <c r="A140" s="36">
        <v>124</v>
      </c>
      <c r="B140" s="68" t="s">
        <v>1024</v>
      </c>
      <c r="C140" s="43">
        <v>50</v>
      </c>
      <c r="D140" s="44">
        <v>46.28</v>
      </c>
    </row>
    <row r="141" s="31" customFormat="true" ht="18" customHeight="true" spans="1:4">
      <c r="A141" s="36">
        <v>125</v>
      </c>
      <c r="B141" s="68" t="s">
        <v>1025</v>
      </c>
      <c r="C141" s="43">
        <v>0</v>
      </c>
      <c r="D141" s="44"/>
    </row>
    <row r="142" s="31" customFormat="true" ht="18" customHeight="true" spans="1:4">
      <c r="A142" s="36">
        <v>126</v>
      </c>
      <c r="B142" s="68" t="s">
        <v>1026</v>
      </c>
      <c r="C142" s="43">
        <v>0</v>
      </c>
      <c r="D142" s="44"/>
    </row>
    <row r="143" s="31" customFormat="true" ht="18" customHeight="true" spans="1:4">
      <c r="A143" s="36">
        <v>127</v>
      </c>
      <c r="B143" s="68" t="s">
        <v>1027</v>
      </c>
      <c r="C143" s="43">
        <v>0</v>
      </c>
      <c r="D143" s="44"/>
    </row>
    <row r="144" s="31" customFormat="true" ht="18" customHeight="true" spans="1:4">
      <c r="A144" s="36">
        <v>128</v>
      </c>
      <c r="B144" s="68" t="s">
        <v>1028</v>
      </c>
      <c r="C144" s="43">
        <v>0</v>
      </c>
      <c r="D144" s="44"/>
    </row>
    <row r="145" s="31" customFormat="true" ht="18" customHeight="true" spans="1:4">
      <c r="A145" s="36">
        <v>129</v>
      </c>
      <c r="B145" s="68" t="s">
        <v>1029</v>
      </c>
      <c r="C145" s="43">
        <v>0</v>
      </c>
      <c r="D145" s="44"/>
    </row>
    <row r="146" s="31" customFormat="true" ht="18" customHeight="true" spans="1:4">
      <c r="A146" s="36">
        <v>130</v>
      </c>
      <c r="B146" s="68" t="s">
        <v>1030</v>
      </c>
      <c r="C146" s="43">
        <v>0</v>
      </c>
      <c r="D146" s="44"/>
    </row>
    <row r="147" s="31" customFormat="true" ht="18" customHeight="true" spans="1:4">
      <c r="A147" s="36">
        <v>131</v>
      </c>
      <c r="B147" s="55" t="s">
        <v>1031</v>
      </c>
      <c r="C147" s="43">
        <v>68.2</v>
      </c>
      <c r="D147" s="44">
        <v>192.98</v>
      </c>
    </row>
    <row r="148" s="31" customFormat="true" ht="18" customHeight="true" spans="1:4">
      <c r="A148" s="36">
        <v>132</v>
      </c>
      <c r="B148" s="69" t="s">
        <v>1032</v>
      </c>
      <c r="C148" s="43">
        <v>0</v>
      </c>
      <c r="D148" s="44"/>
    </row>
    <row r="149" s="31" customFormat="true" ht="18" customHeight="true" spans="1:4">
      <c r="A149" s="36">
        <v>133</v>
      </c>
      <c r="B149" s="69" t="s">
        <v>1033</v>
      </c>
      <c r="C149" s="43">
        <v>0</v>
      </c>
      <c r="D149" s="44"/>
    </row>
    <row r="150" s="31" customFormat="true" ht="18" customHeight="true" spans="1:4">
      <c r="A150" s="36">
        <v>134</v>
      </c>
      <c r="B150" s="69" t="s">
        <v>1034</v>
      </c>
      <c r="C150" s="43">
        <v>45</v>
      </c>
      <c r="D150" s="44"/>
    </row>
    <row r="151" s="31" customFormat="true" ht="15" customHeight="true" spans="1:4">
      <c r="A151" s="36">
        <v>135</v>
      </c>
      <c r="B151" s="69" t="s">
        <v>1035</v>
      </c>
      <c r="C151" s="43">
        <v>0</v>
      </c>
      <c r="D151" s="44"/>
    </row>
    <row r="152" s="31" customFormat="true" ht="18" customHeight="true" spans="1:4">
      <c r="A152" s="36"/>
      <c r="B152" s="69"/>
      <c r="C152" s="43"/>
      <c r="D152" s="44"/>
    </row>
    <row r="153" s="31" customFormat="true" ht="18" customHeight="true" spans="1:4">
      <c r="A153" s="36"/>
      <c r="B153" s="41" t="s">
        <v>1036</v>
      </c>
      <c r="C153" s="38">
        <v>436.5</v>
      </c>
      <c r="D153" s="39">
        <v>336.45</v>
      </c>
    </row>
    <row r="154" s="31" customFormat="true" ht="18" customHeight="true" spans="1:4">
      <c r="A154" s="36">
        <v>136</v>
      </c>
      <c r="B154" s="68" t="s">
        <v>1037</v>
      </c>
      <c r="C154" s="43">
        <v>436.5</v>
      </c>
      <c r="D154" s="44">
        <v>336.45</v>
      </c>
    </row>
    <row r="155" s="31" customFormat="true" ht="18" customHeight="true" spans="1:4">
      <c r="A155" s="36">
        <v>137</v>
      </c>
      <c r="B155" s="69" t="s">
        <v>1038</v>
      </c>
      <c r="C155" s="43">
        <v>0</v>
      </c>
      <c r="D155" s="44"/>
    </row>
    <row r="156" s="31" customFormat="true" ht="18" customHeight="true" spans="1:4">
      <c r="A156" s="36">
        <v>138</v>
      </c>
      <c r="B156" s="68" t="s">
        <v>1039</v>
      </c>
      <c r="C156" s="43">
        <v>0</v>
      </c>
      <c r="D156" s="44"/>
    </row>
    <row r="157" s="20" customFormat="true" spans="3:4">
      <c r="C157" s="71"/>
      <c r="D157" s="71"/>
    </row>
    <row r="158" s="20" customFormat="true" ht="26" customHeight="true"/>
    <row r="159" s="20" customFormat="true" ht="29" customHeight="true"/>
    <row r="160" s="20" customFormat="true" ht="18" customHeight="true"/>
    <row r="161" s="20" customFormat="true" ht="27" customHeight="true"/>
    <row r="162" s="30" customFormat="true" ht="21" customHeight="true"/>
    <row r="163" s="31" customFormat="true" ht="21" customHeight="true"/>
    <row r="164" s="31" customFormat="true" ht="21" customHeight="true"/>
    <row r="165" s="31" customFormat="true" ht="21" customHeight="true"/>
    <row r="166" s="31" customFormat="true" ht="21" customHeight="true"/>
    <row r="167" s="31" customFormat="true" ht="21" customHeight="true"/>
    <row r="168" s="31" customFormat="true" ht="21" customHeight="true"/>
    <row r="169" s="31" customFormat="true" ht="21" customHeight="true"/>
    <row r="170" s="31" customFormat="true" ht="19" customHeight="true"/>
    <row r="171" s="31" customFormat="true" ht="21" hidden="true" customHeight="true"/>
    <row r="172" s="31" customFormat="true" ht="21" customHeight="true"/>
    <row r="173" s="31" customFormat="true" ht="21" customHeight="true"/>
    <row r="174" s="31" customFormat="true" ht="21" customHeight="true"/>
    <row r="175" s="31" customFormat="true" ht="18.75" customHeight="true"/>
    <row r="176" s="31" customFormat="true" ht="21" customHeight="true"/>
    <row r="177" s="31" customFormat="true" ht="21" customHeight="true"/>
    <row r="178" s="31" customFormat="true" ht="21" customHeight="true"/>
    <row r="179" s="31" customFormat="true" ht="20" customHeight="true"/>
    <row r="180" s="31" customFormat="true" ht="21" hidden="true" customHeight="true"/>
    <row r="181" s="31" customFormat="true" ht="21" customHeight="true"/>
    <row r="182" s="31" customFormat="true" ht="18" customHeight="true"/>
    <row r="183" s="31" customFormat="true" ht="18" customHeight="true"/>
    <row r="184" s="31" customFormat="true" ht="18" customHeight="true"/>
    <row r="185" s="31" customFormat="true" ht="18" customHeight="true"/>
    <row r="186" s="31" customFormat="true" ht="18" customHeight="true"/>
    <row r="187" s="31" customFormat="true" ht="18" customHeight="true"/>
    <row r="188" s="31" customFormat="true" ht="18" customHeight="true"/>
    <row r="189" s="31" customFormat="true" ht="18" customHeight="true"/>
    <row r="190" s="31" customFormat="true" ht="18" customHeight="true"/>
    <row r="191" s="31" customFormat="true" ht="18" customHeight="true"/>
    <row r="192" s="31" customFormat="true" ht="18" customHeight="true"/>
    <row r="193" s="31" customFormat="true" ht="18" customHeight="true"/>
    <row r="194" s="31" customFormat="true" ht="18" customHeight="true"/>
    <row r="195" s="31" customFormat="true" ht="18" customHeight="true"/>
    <row r="196" s="31" customFormat="true" ht="18" customHeight="true"/>
    <row r="197" s="31" customFormat="true" ht="18" customHeight="true"/>
    <row r="198" s="31" customFormat="true" ht="18" customHeight="true"/>
    <row r="199" s="31" customFormat="true" ht="18" customHeight="true"/>
    <row r="200" s="31" customFormat="true" ht="18" customHeight="true"/>
    <row r="201" s="31" customFormat="true" ht="18" customHeight="true"/>
    <row r="202" s="31" customFormat="true" ht="18" customHeight="true"/>
    <row r="203" s="31" customFormat="true" ht="18" customHeight="true"/>
    <row r="204" s="31" customFormat="true" ht="18" customHeight="true"/>
    <row r="205" s="31" customFormat="true" ht="18" customHeight="true"/>
    <row r="206" s="31" customFormat="true" ht="18" customHeight="true"/>
    <row r="207" s="31" customFormat="true" ht="18" customHeight="true"/>
    <row r="208" s="31" customFormat="true" ht="18" customHeight="true"/>
    <row r="209" s="31" customFormat="true" ht="18" customHeight="true"/>
    <row r="210" s="31" customFormat="true" ht="18" customHeight="true"/>
    <row r="211" s="31" customFormat="true" ht="18" customHeight="true"/>
    <row r="212" s="31" customFormat="true" ht="18" customHeight="true"/>
    <row r="213" s="31" customFormat="true" ht="18" hidden="true" customHeight="true"/>
    <row r="214" s="31" customFormat="true" ht="18" customHeight="true"/>
    <row r="215" s="31" customFormat="true" ht="18" customHeight="true"/>
    <row r="216" s="31" customFormat="true" ht="18" customHeight="true"/>
    <row r="217" s="31" customFormat="true" ht="18" customHeight="true"/>
    <row r="218" s="31" customFormat="true" ht="18" customHeight="true"/>
    <row r="219" s="31" customFormat="true" ht="18" customHeight="true"/>
    <row r="220" s="31" customFormat="true" ht="18" customHeight="true"/>
    <row r="221" s="31" customFormat="true" ht="18" customHeight="true"/>
    <row r="222" s="31" customFormat="true" ht="18" customHeight="true"/>
    <row r="223" s="31" customFormat="true" ht="18" customHeight="true"/>
    <row r="224" s="31" customFormat="true" ht="18" customHeight="true"/>
    <row r="225" s="31" customFormat="true" ht="18" customHeight="true"/>
    <row r="226" s="31" customFormat="true" ht="18" customHeight="true"/>
    <row r="227" s="31" customFormat="true" ht="18" customHeight="true"/>
    <row r="228" s="31" customFormat="true" ht="18" customHeight="true"/>
    <row r="229" s="31" customFormat="true" ht="18" customHeight="true"/>
    <row r="230" s="31" customFormat="true" ht="18" customHeight="true"/>
    <row r="231" s="31" customFormat="true" ht="18" customHeight="true"/>
    <row r="232" s="31" customFormat="true" ht="18" hidden="true" customHeight="true"/>
    <row r="233" s="31" customFormat="true" ht="18" customHeight="true"/>
    <row r="234" s="31" customFormat="true" ht="18" customHeight="true"/>
    <row r="235" s="31" customFormat="true" ht="18" customHeight="true"/>
    <row r="236" s="31" customFormat="true" ht="18" customHeight="true"/>
    <row r="237" s="31" customFormat="true" ht="18" customHeight="true"/>
    <row r="238" s="31" customFormat="true" ht="18" customHeight="true"/>
    <row r="239" s="32" customFormat="true" ht="18" customHeight="true"/>
    <row r="240" s="32" customFormat="true" ht="18" customHeight="true"/>
    <row r="241" s="31" customFormat="true" ht="18" customHeight="true"/>
    <row r="242" s="31" customFormat="true" ht="17" customHeight="true"/>
    <row r="243" s="31" customFormat="true" ht="18" hidden="true" customHeight="true"/>
    <row r="244" s="31" customFormat="true" ht="18" customHeight="true"/>
    <row r="245" s="31" customFormat="true" ht="18" customHeight="true"/>
    <row r="246" s="31" customFormat="true" ht="18" customHeight="true"/>
    <row r="247" s="31" customFormat="true" ht="18" customHeight="true"/>
    <row r="248" s="31" customFormat="true" ht="18" customHeight="true"/>
    <row r="249" s="31" customFormat="true" ht="18" customHeight="true"/>
    <row r="250" s="31" customFormat="true" ht="18" customHeight="true"/>
    <row r="251" s="31" customFormat="true" ht="18" customHeight="true"/>
    <row r="252" s="31" customFormat="true" ht="18" customHeight="true"/>
    <row r="253" s="31" customFormat="true" ht="18" customHeight="true"/>
    <row r="254" s="31" customFormat="true" ht="18" customHeight="true"/>
    <row r="255" s="31" customFormat="true" ht="18" customHeight="true"/>
    <row r="256" s="31" customFormat="true" ht="18" customHeight="true"/>
    <row r="257" s="31" customFormat="true" ht="18" customHeight="true"/>
    <row r="258" s="31" customFormat="true" ht="18" customHeight="true"/>
    <row r="259" s="31" customFormat="true" ht="18" customHeight="true"/>
    <row r="260" s="31" customFormat="true" ht="18" customHeight="true"/>
    <row r="261" s="31" customFormat="true" ht="18" customHeight="true"/>
    <row r="262" s="31" customFormat="true" ht="18" customHeight="true"/>
    <row r="263" s="31" customFormat="true" ht="18" customHeight="true"/>
    <row r="264" s="31" customFormat="true" ht="18" customHeight="true"/>
    <row r="265" s="31" customFormat="true" ht="18" customHeight="true"/>
    <row r="266" s="31" customFormat="true" ht="18" customHeight="true"/>
    <row r="267" s="31" customFormat="true" ht="18" customHeight="true"/>
    <row r="268" s="31" customFormat="true" ht="18" customHeight="true"/>
    <row r="269" s="31" customFormat="true" ht="18" customHeight="true"/>
    <row r="270" s="31" customFormat="true" ht="18" customHeight="true"/>
    <row r="271" s="31" customFormat="true" ht="18" customHeight="true"/>
    <row r="272" s="31" customFormat="true" ht="18" customHeight="true"/>
    <row r="273" s="31" customFormat="true" ht="18" customHeight="true"/>
    <row r="274" s="31" customFormat="true" ht="18" customHeight="true"/>
    <row r="275" s="31" customFormat="true" ht="18" customHeight="true"/>
    <row r="276" s="31" customFormat="true" ht="18" customHeight="true"/>
    <row r="277" s="31" customFormat="true" ht="18" customHeight="true"/>
    <row r="278" s="31" customFormat="true" ht="18" customHeight="true"/>
    <row r="279" s="31" customFormat="true" ht="18" customHeight="true"/>
    <row r="280" s="31" customFormat="true" ht="18" customHeight="true"/>
    <row r="281" s="31" customFormat="true" ht="18" customHeight="true"/>
    <row r="282" s="31" customFormat="true" ht="18" customHeight="true"/>
    <row r="283" s="31" customFormat="true" ht="18" customHeight="true"/>
    <row r="284" s="31" customFormat="true" ht="18" customHeight="true"/>
    <row r="285" s="31" customFormat="true" ht="18" customHeight="true"/>
    <row r="286" s="31" customFormat="true" ht="18" customHeight="true"/>
    <row r="287" s="31" customFormat="true" ht="18" customHeight="true"/>
    <row r="288" s="31" customFormat="true" ht="18" customHeight="true"/>
    <row r="289" s="31" customFormat="true" ht="18" customHeight="true"/>
    <row r="290" s="31" customFormat="true" ht="18" customHeight="true"/>
    <row r="291" s="31" customFormat="true" ht="18" customHeight="true"/>
    <row r="292" s="31" customFormat="true" ht="18" customHeight="true"/>
    <row r="293" s="31" customFormat="true" ht="18" customHeight="true"/>
    <row r="294" s="31" customFormat="true" ht="18" customHeight="true"/>
    <row r="295" s="31" customFormat="true" ht="18" customHeight="true"/>
    <row r="296" s="31" customFormat="true" ht="18" customHeight="true"/>
    <row r="297" s="31" customFormat="true" ht="18" customHeight="true"/>
    <row r="298" s="31" customFormat="true" ht="18" customHeight="true"/>
    <row r="299" s="31" customFormat="true" ht="18" customHeight="true"/>
    <row r="300" s="31" customFormat="true" ht="18" customHeight="true"/>
    <row r="301" s="31" customFormat="true" ht="18" customHeight="true"/>
    <row r="302" s="31" customFormat="true" ht="18" customHeight="true"/>
    <row r="303" s="31" customFormat="true" ht="18" customHeight="true"/>
    <row r="304" s="31" customFormat="true" ht="18" customHeight="true"/>
    <row r="305" s="31" customFormat="true" ht="18" customHeight="true"/>
    <row r="306" s="31" customFormat="true" ht="18" customHeight="true"/>
    <row r="307" s="31" customFormat="true" ht="18" hidden="true" customHeight="true"/>
    <row r="308" s="31" customFormat="true" ht="18" customHeight="true"/>
    <row r="309" s="31" customFormat="true" ht="18" customHeight="true"/>
    <row r="310" s="31" customFormat="true" ht="18" customHeight="true"/>
    <row r="311" s="31" customFormat="true" ht="18" customHeight="true"/>
  </sheetData>
  <mergeCells count="2">
    <mergeCell ref="A2:D2"/>
    <mergeCell ref="A3:B3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G4" sqref="G4"/>
    </sheetView>
  </sheetViews>
  <sheetFormatPr defaultColWidth="9" defaultRowHeight="15.75" outlineLevelCol="4"/>
  <cols>
    <col min="1" max="1" width="6.25" style="21" customWidth="true"/>
    <col min="2" max="2" width="16.125" style="21" customWidth="true"/>
    <col min="3" max="3" width="27" style="21" customWidth="true"/>
    <col min="4" max="4" width="38.125" style="21" customWidth="true"/>
    <col min="5" max="5" width="33.75" style="21" customWidth="true"/>
    <col min="6" max="16384" width="9" style="21"/>
  </cols>
  <sheetData>
    <row r="1" spans="1:1">
      <c r="A1" s="21" t="s">
        <v>1040</v>
      </c>
    </row>
    <row r="2" s="20" customFormat="true" ht="30" customHeight="true" spans="1:5">
      <c r="A2" s="22" t="s">
        <v>25</v>
      </c>
      <c r="B2" s="22"/>
      <c r="C2" s="22"/>
      <c r="D2" s="22"/>
      <c r="E2" s="22"/>
    </row>
    <row r="3" s="20" customFormat="true" ht="24" customHeight="true" spans="1:4">
      <c r="A3" s="23" t="s">
        <v>890</v>
      </c>
      <c r="B3" s="23"/>
      <c r="C3" s="24"/>
      <c r="D3" s="25"/>
    </row>
    <row r="4" s="21" customFormat="true" ht="29" customHeight="true" spans="1:5">
      <c r="A4" s="26" t="s">
        <v>0</v>
      </c>
      <c r="B4" s="26" t="s">
        <v>1041</v>
      </c>
      <c r="C4" s="26" t="s">
        <v>1042</v>
      </c>
      <c r="D4" s="26" t="s">
        <v>1043</v>
      </c>
      <c r="E4" s="26" t="s">
        <v>1044</v>
      </c>
    </row>
    <row r="5" s="21" customFormat="true" ht="108" customHeight="true" spans="1:5">
      <c r="A5" s="27">
        <v>1</v>
      </c>
      <c r="B5" s="28" t="s">
        <v>1045</v>
      </c>
      <c r="C5" s="29" t="s">
        <v>1046</v>
      </c>
      <c r="D5" s="29" t="s">
        <v>1047</v>
      </c>
      <c r="E5" s="29" t="s">
        <v>1048</v>
      </c>
    </row>
    <row r="6" s="21" customFormat="true" ht="109" customHeight="true" spans="1:5">
      <c r="A6" s="27">
        <v>2</v>
      </c>
      <c r="B6" s="28" t="s">
        <v>1049</v>
      </c>
      <c r="C6" s="29" t="s">
        <v>1050</v>
      </c>
      <c r="D6" s="29" t="s">
        <v>1051</v>
      </c>
      <c r="E6" s="29" t="s">
        <v>1052</v>
      </c>
    </row>
    <row r="7" s="21" customFormat="true" ht="118" customHeight="true" spans="1:5">
      <c r="A7" s="27">
        <v>3</v>
      </c>
      <c r="B7" s="29" t="s">
        <v>1053</v>
      </c>
      <c r="C7" s="28" t="s">
        <v>1054</v>
      </c>
      <c r="D7" s="28" t="s">
        <v>1055</v>
      </c>
      <c r="E7" s="29" t="s">
        <v>1056</v>
      </c>
    </row>
    <row r="8" s="21" customFormat="true" ht="127" customHeight="true" spans="1:5">
      <c r="A8" s="27">
        <v>4</v>
      </c>
      <c r="B8" s="29" t="s">
        <v>1057</v>
      </c>
      <c r="C8" s="29" t="s">
        <v>1058</v>
      </c>
      <c r="D8" s="29" t="s">
        <v>1059</v>
      </c>
      <c r="E8" s="29" t="s">
        <v>1060</v>
      </c>
    </row>
    <row r="9" s="21" customFormat="true" ht="140" customHeight="true" spans="1:5">
      <c r="A9" s="27">
        <v>5</v>
      </c>
      <c r="B9" s="29" t="s">
        <v>1061</v>
      </c>
      <c r="C9" s="29" t="s">
        <v>1062</v>
      </c>
      <c r="D9" s="29" t="s">
        <v>1063</v>
      </c>
      <c r="E9" s="29" t="s">
        <v>1064</v>
      </c>
    </row>
    <row r="10" s="21" customFormat="true" ht="190" customHeight="true" spans="1:5">
      <c r="A10" s="27">
        <v>6</v>
      </c>
      <c r="B10" s="29" t="s">
        <v>1065</v>
      </c>
      <c r="C10" s="29" t="s">
        <v>1066</v>
      </c>
      <c r="D10" s="29" t="s">
        <v>1067</v>
      </c>
      <c r="E10" s="29" t="s">
        <v>1068</v>
      </c>
    </row>
  </sheetData>
  <mergeCells count="2">
    <mergeCell ref="A2:E2"/>
    <mergeCell ref="A3:B3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C10" sqref="C10"/>
    </sheetView>
  </sheetViews>
  <sheetFormatPr defaultColWidth="9" defaultRowHeight="15.75" outlineLevelCol="5"/>
  <cols>
    <col min="1" max="1" width="19.875" customWidth="true"/>
    <col min="2" max="2" width="19.75" customWidth="true"/>
    <col min="3" max="3" width="12.375" customWidth="true"/>
    <col min="4" max="4" width="12.75" customWidth="true"/>
    <col min="5" max="5" width="13.25" customWidth="true"/>
  </cols>
  <sheetData>
    <row r="1" spans="1:1">
      <c r="A1" t="s">
        <v>1069</v>
      </c>
    </row>
    <row r="2" ht="27" spans="1:6">
      <c r="A2" s="1" t="s">
        <v>26</v>
      </c>
      <c r="B2" s="1"/>
      <c r="C2" s="1"/>
      <c r="D2" s="1"/>
      <c r="E2" s="1"/>
      <c r="F2" s="16"/>
    </row>
    <row r="3" ht="16.5" spans="1:6">
      <c r="A3" s="2" t="s">
        <v>1070</v>
      </c>
      <c r="B3" s="2"/>
      <c r="C3" s="3"/>
      <c r="D3" s="3"/>
      <c r="E3" s="2" t="s">
        <v>638</v>
      </c>
      <c r="F3" s="17"/>
    </row>
    <row r="4" ht="27" spans="1:5">
      <c r="A4" s="4" t="s">
        <v>69</v>
      </c>
      <c r="B4" s="4" t="s">
        <v>32</v>
      </c>
      <c r="C4" s="4" t="s">
        <v>33</v>
      </c>
      <c r="D4" s="5" t="s">
        <v>1071</v>
      </c>
      <c r="E4" s="4" t="s">
        <v>1072</v>
      </c>
    </row>
    <row r="5" spans="1:5">
      <c r="A5" s="4" t="s">
        <v>400</v>
      </c>
      <c r="B5" s="6">
        <f>B6+B7+B8</f>
        <v>2138</v>
      </c>
      <c r="C5" s="6">
        <f>C6+C7+C8</f>
        <v>457</v>
      </c>
      <c r="D5" s="7">
        <f t="shared" ref="D5:D10" si="0">C5/B5</f>
        <v>0.213751169317119</v>
      </c>
      <c r="E5" s="4"/>
    </row>
    <row r="6" spans="1:5">
      <c r="A6" s="6" t="s">
        <v>1073</v>
      </c>
      <c r="B6" s="6"/>
      <c r="C6" s="6"/>
      <c r="D6" s="7"/>
      <c r="E6" s="18"/>
    </row>
    <row r="7" spans="1:5">
      <c r="A7" s="6" t="s">
        <v>1074</v>
      </c>
      <c r="B7" s="6">
        <v>1535</v>
      </c>
      <c r="C7" s="6">
        <v>89</v>
      </c>
      <c r="D7" s="7">
        <f t="shared" si="0"/>
        <v>0.0579804560260586</v>
      </c>
      <c r="E7" s="19"/>
    </row>
    <row r="8" spans="1:5">
      <c r="A8" s="6" t="s">
        <v>1075</v>
      </c>
      <c r="B8" s="6">
        <v>603</v>
      </c>
      <c r="C8" s="6">
        <f>C9+C10</f>
        <v>368</v>
      </c>
      <c r="D8" s="7">
        <f t="shared" si="0"/>
        <v>0.61028192371476</v>
      </c>
      <c r="E8" s="4"/>
    </row>
    <row r="9" ht="27" spans="1:5">
      <c r="A9" s="8" t="s">
        <v>1076</v>
      </c>
      <c r="B9" s="6">
        <v>518</v>
      </c>
      <c r="C9" s="6">
        <v>276</v>
      </c>
      <c r="D9" s="7">
        <f t="shared" si="0"/>
        <v>0.532818532818533</v>
      </c>
      <c r="E9" s="4"/>
    </row>
    <row r="10" spans="1:5">
      <c r="A10" s="9" t="s">
        <v>1077</v>
      </c>
      <c r="B10" s="6">
        <v>85</v>
      </c>
      <c r="C10" s="6">
        <v>92</v>
      </c>
      <c r="D10" s="7">
        <f t="shared" si="0"/>
        <v>1.08235294117647</v>
      </c>
      <c r="E10" s="18"/>
    </row>
    <row r="11" spans="1:6">
      <c r="A11" s="10" t="s">
        <v>1078</v>
      </c>
      <c r="B11" s="10"/>
      <c r="C11" s="11"/>
      <c r="D11" s="12"/>
      <c r="E11" s="12"/>
      <c r="F11" s="12"/>
    </row>
    <row r="12" ht="54" customHeight="true" spans="1:6">
      <c r="A12" s="13" t="s">
        <v>1079</v>
      </c>
      <c r="B12" s="13"/>
      <c r="C12" s="13"/>
      <c r="D12" s="13"/>
      <c r="E12" s="13"/>
      <c r="F12" s="13"/>
    </row>
    <row r="13" ht="42" customHeight="true" spans="1:6">
      <c r="A13" s="13" t="s">
        <v>1080</v>
      </c>
      <c r="B13" s="13"/>
      <c r="C13" s="13"/>
      <c r="D13" s="13"/>
      <c r="E13" s="13"/>
      <c r="F13" s="13"/>
    </row>
    <row r="14" ht="42" customHeight="true" spans="1:6">
      <c r="A14" s="14" t="s">
        <v>1081</v>
      </c>
      <c r="B14" s="14"/>
      <c r="C14" s="14"/>
      <c r="D14" s="14"/>
      <c r="E14" s="14"/>
      <c r="F14" s="14"/>
    </row>
    <row r="15" ht="55" customHeight="true" spans="1:6">
      <c r="A15" s="15" t="s">
        <v>1082</v>
      </c>
      <c r="B15" s="15"/>
      <c r="C15" s="15"/>
      <c r="D15" s="15"/>
      <c r="E15" s="15"/>
      <c r="F15" s="15"/>
    </row>
  </sheetData>
  <mergeCells count="5">
    <mergeCell ref="A2:E2"/>
    <mergeCell ref="A12:F12"/>
    <mergeCell ref="A13:F13"/>
    <mergeCell ref="A14:F14"/>
    <mergeCell ref="A15:F1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9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2.125" defaultRowHeight="16.9" customHeight="true"/>
  <cols>
    <col min="1" max="1" width="40.625" style="142" customWidth="true"/>
    <col min="2" max="2" width="15.25" style="142" customWidth="true"/>
    <col min="3" max="3" width="16.125" style="142" customWidth="true"/>
    <col min="4" max="4" width="11" style="142" customWidth="true"/>
    <col min="5" max="5" width="15.75" style="142" customWidth="true"/>
    <col min="6" max="6" width="19" style="142" customWidth="true"/>
    <col min="7" max="7" width="19.375" style="142" customWidth="true"/>
    <col min="8" max="251" width="12.125" style="142" customWidth="true"/>
    <col min="252" max="252" width="12.125" style="142"/>
    <col min="253" max="253" width="12.125" style="193"/>
    <col min="254" max="254" width="12.125" style="142"/>
  </cols>
  <sheetData>
    <row r="1" customHeight="true" spans="1:1">
      <c r="A1" s="142" t="s">
        <v>68</v>
      </c>
    </row>
    <row r="2" s="142" customFormat="true" ht="33.95" customHeight="true" spans="1:253">
      <c r="A2" s="227" t="s">
        <v>3</v>
      </c>
      <c r="B2" s="95"/>
      <c r="C2" s="95"/>
      <c r="D2" s="95"/>
      <c r="E2" s="95"/>
      <c r="IS2" s="193"/>
    </row>
    <row r="3" s="142" customFormat="true" ht="17.1" customHeight="true" spans="1:253">
      <c r="A3" s="216" t="s">
        <v>28</v>
      </c>
      <c r="B3" s="216"/>
      <c r="C3" s="216"/>
      <c r="D3" s="216"/>
      <c r="E3" s="220" t="s">
        <v>29</v>
      </c>
      <c r="IS3" s="193"/>
    </row>
    <row r="4" s="142" customFormat="true" ht="48" customHeight="true" spans="1:253">
      <c r="A4" s="122" t="s">
        <v>69</v>
      </c>
      <c r="B4" s="228" t="s">
        <v>31</v>
      </c>
      <c r="C4" s="228" t="s">
        <v>70</v>
      </c>
      <c r="D4" s="228" t="s">
        <v>71</v>
      </c>
      <c r="E4" s="228" t="s">
        <v>72</v>
      </c>
      <c r="IS4" s="193"/>
    </row>
    <row r="5" s="142" customFormat="true" ht="17.1" customHeight="true" spans="1:253">
      <c r="A5" s="165" t="s">
        <v>73</v>
      </c>
      <c r="B5" s="219">
        <v>28122</v>
      </c>
      <c r="C5" s="219">
        <v>28122</v>
      </c>
      <c r="D5" s="229">
        <v>30190</v>
      </c>
      <c r="E5" s="221">
        <f>D5/C5</f>
        <v>1.07353673280706</v>
      </c>
      <c r="IS5" s="193"/>
    </row>
    <row r="6" s="142" customFormat="true" ht="17.1" customHeight="true" spans="1:253">
      <c r="A6" s="165" t="s">
        <v>74</v>
      </c>
      <c r="B6" s="230"/>
      <c r="C6" s="230"/>
      <c r="D6" s="229"/>
      <c r="E6" s="221"/>
      <c r="IS6" s="193"/>
    </row>
    <row r="7" s="142" customFormat="true" ht="17.1" customHeight="true" spans="1:253">
      <c r="A7" s="165" t="s">
        <v>75</v>
      </c>
      <c r="B7" s="219">
        <v>393</v>
      </c>
      <c r="C7" s="219">
        <v>393</v>
      </c>
      <c r="D7" s="229">
        <v>120</v>
      </c>
      <c r="E7" s="221">
        <f t="shared" ref="E6:E29" si="0">D7/C7</f>
        <v>0.305343511450382</v>
      </c>
      <c r="IS7" s="193"/>
    </row>
    <row r="8" s="142" customFormat="true" ht="17.1" customHeight="true" spans="1:253">
      <c r="A8" s="165" t="s">
        <v>76</v>
      </c>
      <c r="B8" s="219">
        <v>9230</v>
      </c>
      <c r="C8" s="219">
        <v>7946</v>
      </c>
      <c r="D8" s="229">
        <v>13023</v>
      </c>
      <c r="E8" s="221">
        <f t="shared" si="0"/>
        <v>1.6389378303549</v>
      </c>
      <c r="IS8" s="193"/>
    </row>
    <row r="9" s="142" customFormat="true" customHeight="true" spans="1:253">
      <c r="A9" s="165" t="s">
        <v>77</v>
      </c>
      <c r="B9" s="219">
        <v>29934</v>
      </c>
      <c r="C9" s="219">
        <v>29934</v>
      </c>
      <c r="D9" s="229">
        <v>30226</v>
      </c>
      <c r="E9" s="221">
        <f t="shared" si="0"/>
        <v>1.00975479387987</v>
      </c>
      <c r="IS9" s="193"/>
    </row>
    <row r="10" s="142" customFormat="true" customHeight="true" spans="1:253">
      <c r="A10" s="165" t="s">
        <v>78</v>
      </c>
      <c r="B10" s="219">
        <v>5582</v>
      </c>
      <c r="C10" s="219">
        <v>5582</v>
      </c>
      <c r="D10" s="229">
        <v>6092</v>
      </c>
      <c r="E10" s="221">
        <f t="shared" si="0"/>
        <v>1.09136510211394</v>
      </c>
      <c r="IS10" s="193"/>
    </row>
    <row r="11" s="142" customFormat="true" customHeight="true" spans="1:253">
      <c r="A11" s="165" t="s">
        <v>79</v>
      </c>
      <c r="B11" s="219">
        <v>5538</v>
      </c>
      <c r="C11" s="219">
        <v>5538</v>
      </c>
      <c r="D11" s="229">
        <v>3918</v>
      </c>
      <c r="E11" s="221">
        <f t="shared" si="0"/>
        <v>0.707475622968581</v>
      </c>
      <c r="IS11" s="193"/>
    </row>
    <row r="12" s="142" customFormat="true" customHeight="true" spans="1:253">
      <c r="A12" s="165" t="s">
        <v>80</v>
      </c>
      <c r="B12" s="219">
        <v>35085</v>
      </c>
      <c r="C12" s="219">
        <v>35085</v>
      </c>
      <c r="D12" s="229">
        <v>36809</v>
      </c>
      <c r="E12" s="221">
        <f t="shared" si="0"/>
        <v>1.04913780818013</v>
      </c>
      <c r="IS12" s="193"/>
    </row>
    <row r="13" s="142" customFormat="true" customHeight="true" spans="1:253">
      <c r="A13" s="165" t="s">
        <v>81</v>
      </c>
      <c r="B13" s="219">
        <v>26561</v>
      </c>
      <c r="C13" s="219">
        <v>25561</v>
      </c>
      <c r="D13" s="229">
        <v>24895</v>
      </c>
      <c r="E13" s="221">
        <f t="shared" si="0"/>
        <v>0.973944681350495</v>
      </c>
      <c r="IS13" s="193"/>
    </row>
    <row r="14" s="142" customFormat="true" customHeight="true" spans="1:253">
      <c r="A14" s="165" t="s">
        <v>82</v>
      </c>
      <c r="B14" s="219">
        <v>8988</v>
      </c>
      <c r="C14" s="219">
        <v>8988</v>
      </c>
      <c r="D14" s="229">
        <v>14030</v>
      </c>
      <c r="E14" s="221">
        <f t="shared" si="0"/>
        <v>1.56097018246551</v>
      </c>
      <c r="IS14" s="193"/>
    </row>
    <row r="15" s="142" customFormat="true" customHeight="true" spans="1:253">
      <c r="A15" s="165" t="s">
        <v>83</v>
      </c>
      <c r="B15" s="219">
        <v>12777</v>
      </c>
      <c r="C15" s="219">
        <v>12977</v>
      </c>
      <c r="D15" s="229">
        <v>18567</v>
      </c>
      <c r="E15" s="221">
        <f t="shared" si="0"/>
        <v>1.43076211759266</v>
      </c>
      <c r="IS15" s="193"/>
    </row>
    <row r="16" s="142" customFormat="true" customHeight="true" spans="1:253">
      <c r="A16" s="165" t="s">
        <v>84</v>
      </c>
      <c r="B16" s="219">
        <v>36879</v>
      </c>
      <c r="C16" s="219">
        <v>36879</v>
      </c>
      <c r="D16" s="229">
        <v>39267</v>
      </c>
      <c r="E16" s="221">
        <f t="shared" si="0"/>
        <v>1.0647522980558</v>
      </c>
      <c r="IS16" s="193"/>
    </row>
    <row r="17" s="142" customFormat="true" customHeight="true" spans="1:253">
      <c r="A17" s="165" t="s">
        <v>85</v>
      </c>
      <c r="B17" s="219">
        <v>13382</v>
      </c>
      <c r="C17" s="219">
        <v>11809</v>
      </c>
      <c r="D17" s="229">
        <v>8090</v>
      </c>
      <c r="E17" s="221">
        <f t="shared" si="0"/>
        <v>0.685070708781438</v>
      </c>
      <c r="IS17" s="193"/>
    </row>
    <row r="18" s="142" customFormat="true" customHeight="true" spans="1:253">
      <c r="A18" s="165" t="s">
        <v>86</v>
      </c>
      <c r="B18" s="219">
        <v>1975</v>
      </c>
      <c r="C18" s="219">
        <v>1975</v>
      </c>
      <c r="D18" s="229">
        <v>3213</v>
      </c>
      <c r="E18" s="221">
        <f t="shared" si="0"/>
        <v>1.62683544303797</v>
      </c>
      <c r="IS18" s="193"/>
    </row>
    <row r="19" s="142" customFormat="true" customHeight="true" spans="1:253">
      <c r="A19" s="165" t="s">
        <v>87</v>
      </c>
      <c r="B19" s="219">
        <v>1485</v>
      </c>
      <c r="C19" s="219">
        <v>1485</v>
      </c>
      <c r="D19" s="229">
        <v>4989</v>
      </c>
      <c r="E19" s="221">
        <f t="shared" si="0"/>
        <v>3.35959595959596</v>
      </c>
      <c r="IS19" s="193"/>
    </row>
    <row r="20" s="142" customFormat="true" customHeight="true" spans="1:253">
      <c r="A20" s="165" t="s">
        <v>88</v>
      </c>
      <c r="B20" s="219"/>
      <c r="C20" s="219"/>
      <c r="D20" s="229">
        <v>100</v>
      </c>
      <c r="E20" s="221">
        <v>1</v>
      </c>
      <c r="IS20" s="193"/>
    </row>
    <row r="21" s="142" customFormat="true" customHeight="true" spans="1:253">
      <c r="A21" s="165" t="s">
        <v>89</v>
      </c>
      <c r="B21" s="219">
        <v>10</v>
      </c>
      <c r="C21" s="219">
        <v>10</v>
      </c>
      <c r="D21" s="229">
        <v>14</v>
      </c>
      <c r="E21" s="221">
        <f t="shared" si="0"/>
        <v>1.4</v>
      </c>
      <c r="IS21" s="193"/>
    </row>
    <row r="22" s="142" customFormat="true" customHeight="true" spans="1:253">
      <c r="A22" s="165" t="s">
        <v>90</v>
      </c>
      <c r="B22" s="219">
        <v>3422</v>
      </c>
      <c r="C22" s="219">
        <v>3422</v>
      </c>
      <c r="D22" s="229">
        <v>2912</v>
      </c>
      <c r="E22" s="221">
        <f t="shared" si="0"/>
        <v>0.850964348334307</v>
      </c>
      <c r="IS22" s="193"/>
    </row>
    <row r="23" s="142" customFormat="true" customHeight="true" spans="1:253">
      <c r="A23" s="165" t="s">
        <v>91</v>
      </c>
      <c r="B23" s="219">
        <v>14213</v>
      </c>
      <c r="C23" s="219">
        <v>14213</v>
      </c>
      <c r="D23" s="229">
        <v>17235</v>
      </c>
      <c r="E23" s="221">
        <f t="shared" si="0"/>
        <v>1.21262224723844</v>
      </c>
      <c r="IS23" s="193"/>
    </row>
    <row r="24" s="142" customFormat="true" customHeight="true" spans="1:253">
      <c r="A24" s="165" t="s">
        <v>92</v>
      </c>
      <c r="B24" s="219">
        <v>2415</v>
      </c>
      <c r="C24" s="219">
        <v>2415</v>
      </c>
      <c r="D24" s="229">
        <v>1098</v>
      </c>
      <c r="E24" s="221">
        <f t="shared" si="0"/>
        <v>0.454658385093168</v>
      </c>
      <c r="IS24" s="193"/>
    </row>
    <row r="25" s="142" customFormat="true" customHeight="true" spans="1:253">
      <c r="A25" s="165" t="s">
        <v>93</v>
      </c>
      <c r="B25" s="219">
        <v>1061</v>
      </c>
      <c r="C25" s="219">
        <v>1061</v>
      </c>
      <c r="D25" s="229">
        <v>1945</v>
      </c>
      <c r="E25" s="221">
        <f t="shared" si="0"/>
        <v>1.83317624882187</v>
      </c>
      <c r="IS25" s="193"/>
    </row>
    <row r="26" s="142" customFormat="true" customHeight="true" spans="1:253">
      <c r="A26" s="165" t="s">
        <v>94</v>
      </c>
      <c r="B26" s="219">
        <v>3500</v>
      </c>
      <c r="C26" s="219">
        <v>3500</v>
      </c>
      <c r="D26" s="229">
        <v>0</v>
      </c>
      <c r="E26" s="221">
        <f t="shared" si="0"/>
        <v>0</v>
      </c>
      <c r="IS26" s="193"/>
    </row>
    <row r="27" s="142" customFormat="true" customHeight="true" spans="1:253">
      <c r="A27" s="165" t="s">
        <v>95</v>
      </c>
      <c r="B27" s="219">
        <v>6124</v>
      </c>
      <c r="C27" s="219">
        <v>6124</v>
      </c>
      <c r="D27" s="229">
        <v>372</v>
      </c>
      <c r="E27" s="221">
        <f t="shared" si="0"/>
        <v>0.0607446113651208</v>
      </c>
      <c r="IS27" s="193"/>
    </row>
    <row r="28" s="142" customFormat="true" customHeight="true" spans="1:253">
      <c r="A28" s="165" t="s">
        <v>96</v>
      </c>
      <c r="B28" s="219">
        <v>11981</v>
      </c>
      <c r="C28" s="219">
        <v>11981</v>
      </c>
      <c r="D28" s="229">
        <v>8526</v>
      </c>
      <c r="E28" s="221">
        <f t="shared" si="0"/>
        <v>0.711626742342042</v>
      </c>
      <c r="IS28" s="193"/>
    </row>
    <row r="29" s="142" customFormat="true" ht="17.1" customHeight="true" spans="1:253">
      <c r="A29" s="187" t="s">
        <v>97</v>
      </c>
      <c r="B29" s="229">
        <f>SUM(B5:B28)</f>
        <v>258657</v>
      </c>
      <c r="C29" s="229">
        <f>SUM(C5:C28)</f>
        <v>255000</v>
      </c>
      <c r="D29" s="229">
        <f>SUM(D5:D28)</f>
        <v>265631</v>
      </c>
      <c r="E29" s="221">
        <f t="shared" si="0"/>
        <v>1.04169019607843</v>
      </c>
      <c r="IS29" s="193"/>
    </row>
    <row r="30" s="142" customFormat="true" ht="17.1" customHeight="true" spans="1:253">
      <c r="A30" s="161" t="s">
        <v>98</v>
      </c>
      <c r="B30" s="231">
        <f>B31+B32</f>
        <v>6371</v>
      </c>
      <c r="C30" s="231">
        <f>C31+C32</f>
        <v>15771</v>
      </c>
      <c r="D30" s="231">
        <f>D31+D32</f>
        <v>15556</v>
      </c>
      <c r="E30" s="237">
        <f t="shared" ref="E29:E34" si="1">D30/C30</f>
        <v>0.986367383171644</v>
      </c>
      <c r="IS30" s="193"/>
    </row>
    <row r="31" s="142" customFormat="true" ht="17.1" customHeight="true" spans="1:253">
      <c r="A31" s="161" t="s">
        <v>99</v>
      </c>
      <c r="B31" s="232">
        <v>726</v>
      </c>
      <c r="C31" s="232">
        <v>726</v>
      </c>
      <c r="D31" s="232">
        <v>726</v>
      </c>
      <c r="E31" s="238">
        <f t="shared" si="1"/>
        <v>1</v>
      </c>
      <c r="IS31" s="193"/>
    </row>
    <row r="32" s="142" customFormat="true" ht="17.1" customHeight="true" spans="1:253">
      <c r="A32" s="233" t="s">
        <v>100</v>
      </c>
      <c r="B32" s="232">
        <v>5645</v>
      </c>
      <c r="C32" s="232">
        <v>15045</v>
      </c>
      <c r="D32" s="232">
        <v>14830</v>
      </c>
      <c r="E32" s="238">
        <f t="shared" si="1"/>
        <v>0.985709538052509</v>
      </c>
      <c r="IS32" s="193"/>
    </row>
    <row r="33" s="142" customFormat="true" ht="17.1" customHeight="true" spans="1:253">
      <c r="A33" s="234" t="s">
        <v>101</v>
      </c>
      <c r="B33" s="231"/>
      <c r="C33" s="231">
        <v>20473</v>
      </c>
      <c r="D33" s="231">
        <v>20477</v>
      </c>
      <c r="E33" s="237">
        <f t="shared" si="1"/>
        <v>1.00019537928003</v>
      </c>
      <c r="IS33" s="193"/>
    </row>
    <row r="34" s="142" customFormat="true" ht="17.1" customHeight="true" spans="1:253">
      <c r="A34" s="234" t="s">
        <v>102</v>
      </c>
      <c r="B34" s="232"/>
      <c r="C34" s="231">
        <v>20473</v>
      </c>
      <c r="D34" s="231">
        <v>20477</v>
      </c>
      <c r="E34" s="238">
        <f t="shared" si="1"/>
        <v>1.00019537928003</v>
      </c>
      <c r="IS34" s="193"/>
    </row>
    <row r="35" s="142" customFormat="true" customHeight="true" spans="1:253">
      <c r="A35" s="233"/>
      <c r="B35" s="231"/>
      <c r="C35" s="231"/>
      <c r="D35" s="231"/>
      <c r="E35" s="238"/>
      <c r="IS35" s="193"/>
    </row>
    <row r="36" s="142" customFormat="true" customHeight="true" spans="1:253">
      <c r="A36" s="234" t="s">
        <v>103</v>
      </c>
      <c r="B36" s="231"/>
      <c r="C36" s="231"/>
      <c r="D36" s="231"/>
      <c r="E36" s="238"/>
      <c r="IS36" s="193"/>
    </row>
    <row r="37" s="142" customFormat="true" customHeight="true" spans="1:253">
      <c r="A37" s="234" t="s">
        <v>104</v>
      </c>
      <c r="B37" s="231"/>
      <c r="C37" s="231"/>
      <c r="D37" s="231"/>
      <c r="E37" s="238"/>
      <c r="IS37" s="193"/>
    </row>
    <row r="38" s="142" customFormat="true" customHeight="true" spans="1:253">
      <c r="A38" s="234" t="s">
        <v>105</v>
      </c>
      <c r="B38" s="231"/>
      <c r="C38" s="231"/>
      <c r="D38" s="231"/>
      <c r="E38" s="238"/>
      <c r="IS38" s="193"/>
    </row>
    <row r="39" s="142" customFormat="true" customHeight="true" spans="1:253">
      <c r="A39" s="234" t="s">
        <v>106</v>
      </c>
      <c r="B39" s="231"/>
      <c r="C39" s="231">
        <v>18000</v>
      </c>
      <c r="D39" s="231">
        <v>27382</v>
      </c>
      <c r="E39" s="238">
        <f>D39/C39</f>
        <v>1.52122222222222</v>
      </c>
      <c r="IS39" s="193"/>
    </row>
    <row r="40" s="142" customFormat="true" customHeight="true" spans="1:253">
      <c r="A40" s="234" t="s">
        <v>107</v>
      </c>
      <c r="B40" s="231"/>
      <c r="C40" s="231"/>
      <c r="D40" s="231"/>
      <c r="E40" s="238"/>
      <c r="IS40" s="193"/>
    </row>
    <row r="41" s="142" customFormat="true" customHeight="true" spans="1:253">
      <c r="A41" s="233" t="s">
        <v>108</v>
      </c>
      <c r="B41" s="231"/>
      <c r="C41" s="231"/>
      <c r="D41" s="231"/>
      <c r="E41" s="238"/>
      <c r="IS41" s="193"/>
    </row>
    <row r="42" s="142" customFormat="true" customHeight="true" spans="1:253">
      <c r="A42" s="233" t="s">
        <v>109</v>
      </c>
      <c r="B42" s="231"/>
      <c r="C42" s="231"/>
      <c r="D42" s="231"/>
      <c r="E42" s="238"/>
      <c r="IS42" s="193"/>
    </row>
    <row r="43" s="142" customFormat="true" customHeight="true" spans="1:253">
      <c r="A43" s="233" t="s">
        <v>110</v>
      </c>
      <c r="B43" s="231"/>
      <c r="C43" s="231"/>
      <c r="D43" s="231"/>
      <c r="E43" s="238"/>
      <c r="IS43" s="193"/>
    </row>
    <row r="44" s="142" customFormat="true" customHeight="true" spans="1:253">
      <c r="A44" s="234" t="s">
        <v>111</v>
      </c>
      <c r="B44" s="231"/>
      <c r="C44" s="231"/>
      <c r="D44" s="231"/>
      <c r="E44" s="238"/>
      <c r="IS44" s="193"/>
    </row>
    <row r="45" s="142" customFormat="true" customHeight="true" spans="1:253">
      <c r="A45" s="234" t="s">
        <v>112</v>
      </c>
      <c r="B45" s="231"/>
      <c r="C45" s="231"/>
      <c r="D45" s="231"/>
      <c r="E45" s="238"/>
      <c r="IS45" s="193"/>
    </row>
    <row r="46" s="142" customFormat="true" customHeight="true" spans="1:253">
      <c r="A46" s="234" t="s">
        <v>113</v>
      </c>
      <c r="B46" s="231"/>
      <c r="C46" s="231"/>
      <c r="D46" s="231"/>
      <c r="E46" s="238"/>
      <c r="IS46" s="193"/>
    </row>
    <row r="47" s="142" customFormat="true" customHeight="true" spans="1:253">
      <c r="A47" s="234" t="s">
        <v>114</v>
      </c>
      <c r="B47" s="231">
        <v>700</v>
      </c>
      <c r="C47" s="235">
        <v>66132</v>
      </c>
      <c r="D47" s="235">
        <v>52853</v>
      </c>
      <c r="E47" s="238">
        <f>D47/C47</f>
        <v>0.799204621060909</v>
      </c>
      <c r="IS47" s="193"/>
    </row>
    <row r="48" s="142" customFormat="true" customHeight="true" spans="1:253">
      <c r="A48" s="228" t="s">
        <v>115</v>
      </c>
      <c r="B48" s="231">
        <f>B29+B30+B33+B36+B37+B38+B39+B40+B44+B45+B46+B47</f>
        <v>265728</v>
      </c>
      <c r="C48" s="231">
        <f>C29+C30+C33+C36+C37+C38+C39+C40+C44+C45+C46+C47</f>
        <v>375376</v>
      </c>
      <c r="D48" s="231">
        <f>D29+D30+D33+D36+D37+D38+D39+D40+D44+D45+D46+D47</f>
        <v>381899</v>
      </c>
      <c r="E48" s="237">
        <f>D48/C48</f>
        <v>1.01737724308427</v>
      </c>
      <c r="IS48" s="193"/>
    </row>
    <row r="49" s="142" customFormat="true" customHeight="true" spans="4:253">
      <c r="D49" s="236"/>
      <c r="IS49" s="193"/>
    </row>
  </sheetData>
  <mergeCells count="2">
    <mergeCell ref="A2:E2"/>
    <mergeCell ref="A3:D3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7"/>
  <sheetViews>
    <sheetView workbookViewId="0">
      <selection activeCell="A1" sqref="A1"/>
    </sheetView>
  </sheetViews>
  <sheetFormatPr defaultColWidth="9" defaultRowHeight="15.75" outlineLevelCol="4"/>
  <cols>
    <col min="1" max="1" width="28.375" style="184" customWidth="true"/>
    <col min="2" max="4" width="9" style="185"/>
    <col min="5" max="5" width="17.625" style="185" customWidth="true"/>
    <col min="6" max="16384" width="9" style="185"/>
  </cols>
  <sheetData>
    <row r="1" spans="1:1">
      <c r="A1" s="184" t="s">
        <v>116</v>
      </c>
    </row>
    <row r="2" ht="42" customHeight="true" spans="1:5">
      <c r="A2" s="95" t="s">
        <v>4</v>
      </c>
      <c r="B2" s="95"/>
      <c r="C2" s="95"/>
      <c r="D2" s="95"/>
      <c r="E2" s="95"/>
    </row>
    <row r="3" spans="1:5">
      <c r="A3" s="216" t="s">
        <v>28</v>
      </c>
      <c r="B3" s="216"/>
      <c r="C3" s="216"/>
      <c r="D3" s="216"/>
      <c r="E3" s="220" t="s">
        <v>29</v>
      </c>
    </row>
    <row r="4" spans="1:5">
      <c r="A4" s="217" t="s">
        <v>117</v>
      </c>
      <c r="B4" s="187" t="s">
        <v>31</v>
      </c>
      <c r="C4" s="187" t="s">
        <v>32</v>
      </c>
      <c r="D4" s="187" t="s">
        <v>33</v>
      </c>
      <c r="E4" s="187" t="s">
        <v>34</v>
      </c>
    </row>
    <row r="5" spans="1:5">
      <c r="A5" s="218" t="s">
        <v>118</v>
      </c>
      <c r="B5" s="219">
        <v>28122</v>
      </c>
      <c r="C5" s="219">
        <v>28122</v>
      </c>
      <c r="D5" s="162">
        <v>30190</v>
      </c>
      <c r="E5" s="221">
        <f>D5/C5</f>
        <v>1.07353673280706</v>
      </c>
    </row>
    <row r="6" spans="1:5">
      <c r="A6" s="218" t="s">
        <v>119</v>
      </c>
      <c r="B6" s="219">
        <v>724</v>
      </c>
      <c r="C6" s="219">
        <v>724</v>
      </c>
      <c r="D6" s="162">
        <v>1212</v>
      </c>
      <c r="E6" s="221">
        <f t="shared" ref="E6:E69" si="0">D6/C6</f>
        <v>1.67403314917127</v>
      </c>
    </row>
    <row r="7" spans="1:5">
      <c r="A7" s="218" t="s">
        <v>120</v>
      </c>
      <c r="B7" s="219">
        <v>724</v>
      </c>
      <c r="C7" s="219">
        <v>724</v>
      </c>
      <c r="D7" s="162">
        <v>1212</v>
      </c>
      <c r="E7" s="221">
        <f t="shared" si="0"/>
        <v>1.67403314917127</v>
      </c>
    </row>
    <row r="8" spans="1:5">
      <c r="A8" s="218" t="s">
        <v>121</v>
      </c>
      <c r="B8" s="219">
        <v>608</v>
      </c>
      <c r="C8" s="219">
        <v>608</v>
      </c>
      <c r="D8" s="162">
        <v>815</v>
      </c>
      <c r="E8" s="221">
        <f t="shared" si="0"/>
        <v>1.34046052631579</v>
      </c>
    </row>
    <row r="9" spans="1:5">
      <c r="A9" s="218" t="s">
        <v>122</v>
      </c>
      <c r="B9" s="219">
        <v>608</v>
      </c>
      <c r="C9" s="219">
        <v>608</v>
      </c>
      <c r="D9" s="162">
        <v>815</v>
      </c>
      <c r="E9" s="221">
        <f t="shared" si="0"/>
        <v>1.34046052631579</v>
      </c>
    </row>
    <row r="10" spans="1:5">
      <c r="A10" s="218" t="s">
        <v>123</v>
      </c>
      <c r="B10" s="219">
        <v>9779</v>
      </c>
      <c r="C10" s="219">
        <v>9779</v>
      </c>
      <c r="D10" s="162">
        <v>10425</v>
      </c>
      <c r="E10" s="221">
        <f t="shared" si="0"/>
        <v>1.06605992432764</v>
      </c>
    </row>
    <row r="11" spans="1:5">
      <c r="A11" s="218" t="s">
        <v>124</v>
      </c>
      <c r="B11" s="219">
        <v>9537</v>
      </c>
      <c r="C11" s="219">
        <v>9537</v>
      </c>
      <c r="D11" s="162">
        <v>10158</v>
      </c>
      <c r="E11" s="221">
        <f t="shared" si="0"/>
        <v>1.06511481597987</v>
      </c>
    </row>
    <row r="12" spans="1:5">
      <c r="A12" s="218" t="s">
        <v>125</v>
      </c>
      <c r="B12" s="219">
        <v>242</v>
      </c>
      <c r="C12" s="219">
        <v>242</v>
      </c>
      <c r="D12" s="162">
        <v>267</v>
      </c>
      <c r="E12" s="221">
        <f t="shared" si="0"/>
        <v>1.10330578512397</v>
      </c>
    </row>
    <row r="13" spans="1:5">
      <c r="A13" s="218" t="s">
        <v>126</v>
      </c>
      <c r="B13" s="219">
        <v>1156</v>
      </c>
      <c r="C13" s="219">
        <v>1156</v>
      </c>
      <c r="D13" s="162">
        <v>1671</v>
      </c>
      <c r="E13" s="221">
        <f t="shared" si="0"/>
        <v>1.44550173010381</v>
      </c>
    </row>
    <row r="14" spans="1:5">
      <c r="A14" s="218" t="s">
        <v>127</v>
      </c>
      <c r="B14" s="219">
        <v>1156</v>
      </c>
      <c r="C14" s="219">
        <v>1156</v>
      </c>
      <c r="D14" s="162">
        <v>1671</v>
      </c>
      <c r="E14" s="221">
        <f t="shared" si="0"/>
        <v>1.44550173010381</v>
      </c>
    </row>
    <row r="15" spans="1:5">
      <c r="A15" s="218" t="s">
        <v>128</v>
      </c>
      <c r="B15" s="219">
        <v>410</v>
      </c>
      <c r="C15" s="219">
        <v>410</v>
      </c>
      <c r="D15" s="162">
        <v>454</v>
      </c>
      <c r="E15" s="221">
        <f t="shared" si="0"/>
        <v>1.10731707317073</v>
      </c>
    </row>
    <row r="16" spans="1:5">
      <c r="A16" s="218" t="s">
        <v>129</v>
      </c>
      <c r="B16" s="219">
        <v>210</v>
      </c>
      <c r="C16" s="219">
        <v>210</v>
      </c>
      <c r="D16" s="162">
        <v>402</v>
      </c>
      <c r="E16" s="221">
        <f t="shared" si="0"/>
        <v>1.91428571428571</v>
      </c>
    </row>
    <row r="17" spans="1:5">
      <c r="A17" s="218" t="s">
        <v>130</v>
      </c>
      <c r="B17" s="219">
        <v>100</v>
      </c>
      <c r="C17" s="219">
        <v>100</v>
      </c>
      <c r="D17" s="162">
        <v>26</v>
      </c>
      <c r="E17" s="221">
        <f t="shared" si="0"/>
        <v>0.26</v>
      </c>
    </row>
    <row r="18" spans="1:5">
      <c r="A18" s="218" t="s">
        <v>131</v>
      </c>
      <c r="B18" s="219">
        <v>100</v>
      </c>
      <c r="C18" s="219">
        <v>100</v>
      </c>
      <c r="D18" s="162">
        <v>26</v>
      </c>
      <c r="E18" s="221">
        <f t="shared" si="0"/>
        <v>0.26</v>
      </c>
    </row>
    <row r="19" spans="1:5">
      <c r="A19" s="218" t="s">
        <v>132</v>
      </c>
      <c r="B19" s="219">
        <v>2278</v>
      </c>
      <c r="C19" s="219">
        <v>2278</v>
      </c>
      <c r="D19" s="162">
        <v>3134</v>
      </c>
      <c r="E19" s="221">
        <f t="shared" si="0"/>
        <v>1.37576821773486</v>
      </c>
    </row>
    <row r="20" spans="1:5">
      <c r="A20" s="218" t="s">
        <v>133</v>
      </c>
      <c r="B20" s="219">
        <v>1275</v>
      </c>
      <c r="C20" s="219">
        <v>1275</v>
      </c>
      <c r="D20" s="162">
        <v>2300</v>
      </c>
      <c r="E20" s="221">
        <f t="shared" si="0"/>
        <v>1.80392156862745</v>
      </c>
    </row>
    <row r="21" spans="1:5">
      <c r="A21" s="218" t="s">
        <v>134</v>
      </c>
      <c r="B21" s="219">
        <v>1003</v>
      </c>
      <c r="C21" s="219">
        <v>1003</v>
      </c>
      <c r="D21" s="162">
        <v>834</v>
      </c>
      <c r="E21" s="221">
        <f t="shared" si="0"/>
        <v>0.831505483549352</v>
      </c>
    </row>
    <row r="22" spans="1:5">
      <c r="A22" s="218" t="s">
        <v>135</v>
      </c>
      <c r="B22" s="219">
        <v>2200</v>
      </c>
      <c r="C22" s="219">
        <v>2200</v>
      </c>
      <c r="D22" s="162">
        <v>1959</v>
      </c>
      <c r="E22" s="221">
        <f t="shared" si="0"/>
        <v>0.890454545454545</v>
      </c>
    </row>
    <row r="23" spans="1:5">
      <c r="A23" s="218" t="s">
        <v>136</v>
      </c>
      <c r="B23" s="219">
        <v>2200</v>
      </c>
      <c r="C23" s="219">
        <v>2200</v>
      </c>
      <c r="D23" s="162">
        <v>1959</v>
      </c>
      <c r="E23" s="221">
        <f t="shared" si="0"/>
        <v>0.890454545454545</v>
      </c>
    </row>
    <row r="24" spans="1:5">
      <c r="A24" s="218" t="s">
        <v>137</v>
      </c>
      <c r="B24" s="219">
        <v>788</v>
      </c>
      <c r="C24" s="219">
        <v>788</v>
      </c>
      <c r="D24" s="162">
        <v>690</v>
      </c>
      <c r="E24" s="221">
        <f t="shared" si="0"/>
        <v>0.875634517766497</v>
      </c>
    </row>
    <row r="25" spans="1:5">
      <c r="A25" s="218" t="s">
        <v>138</v>
      </c>
      <c r="B25" s="219">
        <v>788</v>
      </c>
      <c r="C25" s="219">
        <v>788</v>
      </c>
      <c r="D25" s="162">
        <v>690</v>
      </c>
      <c r="E25" s="221">
        <f t="shared" si="0"/>
        <v>0.875634517766497</v>
      </c>
    </row>
    <row r="26" spans="1:5">
      <c r="A26" s="218" t="s">
        <v>139</v>
      </c>
      <c r="B26" s="219">
        <v>1765</v>
      </c>
      <c r="C26" s="219">
        <v>1765</v>
      </c>
      <c r="D26" s="162">
        <v>1957</v>
      </c>
      <c r="E26" s="221">
        <f t="shared" si="0"/>
        <v>1.10878186968839</v>
      </c>
    </row>
    <row r="27" spans="1:5">
      <c r="A27" s="218" t="s">
        <v>140</v>
      </c>
      <c r="B27" s="219">
        <v>1765</v>
      </c>
      <c r="C27" s="219">
        <v>1765</v>
      </c>
      <c r="D27" s="162">
        <v>1957</v>
      </c>
      <c r="E27" s="221">
        <f t="shared" si="0"/>
        <v>1.10878186968839</v>
      </c>
    </row>
    <row r="28" spans="1:5">
      <c r="A28" s="218" t="s">
        <v>141</v>
      </c>
      <c r="B28" s="219">
        <v>797</v>
      </c>
      <c r="C28" s="219">
        <v>797</v>
      </c>
      <c r="D28" s="162">
        <v>356</v>
      </c>
      <c r="E28" s="221">
        <f t="shared" si="0"/>
        <v>0.446675031367629</v>
      </c>
    </row>
    <row r="29" spans="1:5">
      <c r="A29" s="218" t="s">
        <v>142</v>
      </c>
      <c r="B29" s="219">
        <v>597</v>
      </c>
      <c r="C29" s="219">
        <v>597</v>
      </c>
      <c r="D29" s="162">
        <v>201</v>
      </c>
      <c r="E29" s="221">
        <f t="shared" si="0"/>
        <v>0.336683417085427</v>
      </c>
    </row>
    <row r="30" spans="1:5">
      <c r="A30" s="218" t="s">
        <v>143</v>
      </c>
      <c r="B30" s="219">
        <v>200</v>
      </c>
      <c r="C30" s="219">
        <v>200</v>
      </c>
      <c r="D30" s="162">
        <v>155</v>
      </c>
      <c r="E30" s="221">
        <f t="shared" si="0"/>
        <v>0.775</v>
      </c>
    </row>
    <row r="31" spans="1:5">
      <c r="A31" s="218" t="s">
        <v>144</v>
      </c>
      <c r="B31" s="219">
        <v>176</v>
      </c>
      <c r="C31" s="219">
        <v>176</v>
      </c>
      <c r="D31" s="162">
        <v>136</v>
      </c>
      <c r="E31" s="221">
        <f t="shared" si="0"/>
        <v>0.772727272727273</v>
      </c>
    </row>
    <row r="32" spans="1:5">
      <c r="A32" s="218" t="s">
        <v>145</v>
      </c>
      <c r="B32" s="219">
        <v>176</v>
      </c>
      <c r="C32" s="219">
        <v>176</v>
      </c>
      <c r="D32" s="162">
        <v>136</v>
      </c>
      <c r="E32" s="221">
        <f t="shared" si="0"/>
        <v>0.772727272727273</v>
      </c>
    </row>
    <row r="33" spans="1:5">
      <c r="A33" s="218" t="s">
        <v>146</v>
      </c>
      <c r="B33" s="219">
        <v>204</v>
      </c>
      <c r="C33" s="219">
        <v>204</v>
      </c>
      <c r="D33" s="162">
        <v>240</v>
      </c>
      <c r="E33" s="221">
        <f t="shared" si="0"/>
        <v>1.17647058823529</v>
      </c>
    </row>
    <row r="34" spans="1:5">
      <c r="A34" s="218" t="s">
        <v>147</v>
      </c>
      <c r="B34" s="219">
        <v>204</v>
      </c>
      <c r="C34" s="219">
        <v>204</v>
      </c>
      <c r="D34" s="162">
        <v>240</v>
      </c>
      <c r="E34" s="221">
        <f t="shared" si="0"/>
        <v>1.17647058823529</v>
      </c>
    </row>
    <row r="35" spans="1:5">
      <c r="A35" s="218" t="s">
        <v>148</v>
      </c>
      <c r="B35" s="219">
        <v>574</v>
      </c>
      <c r="C35" s="219">
        <v>574</v>
      </c>
      <c r="D35" s="162">
        <v>627</v>
      </c>
      <c r="E35" s="221">
        <f t="shared" si="0"/>
        <v>1.09233449477352</v>
      </c>
    </row>
    <row r="36" spans="1:5">
      <c r="A36" s="218" t="s">
        <v>149</v>
      </c>
      <c r="B36" s="219">
        <v>574</v>
      </c>
      <c r="C36" s="219">
        <v>574</v>
      </c>
      <c r="D36" s="162">
        <v>627</v>
      </c>
      <c r="E36" s="221">
        <f t="shared" si="0"/>
        <v>1.09233449477352</v>
      </c>
    </row>
    <row r="37" spans="1:5">
      <c r="A37" s="218" t="s">
        <v>150</v>
      </c>
      <c r="B37" s="219">
        <v>2605</v>
      </c>
      <c r="C37" s="219">
        <v>2605</v>
      </c>
      <c r="D37" s="162">
        <v>2238</v>
      </c>
      <c r="E37" s="221">
        <f t="shared" si="0"/>
        <v>0.859117082533589</v>
      </c>
    </row>
    <row r="38" spans="1:5">
      <c r="A38" s="218" t="s">
        <v>151</v>
      </c>
      <c r="B38" s="219">
        <v>2605</v>
      </c>
      <c r="C38" s="219">
        <v>2605</v>
      </c>
      <c r="D38" s="162">
        <v>2238</v>
      </c>
      <c r="E38" s="221">
        <f t="shared" si="0"/>
        <v>0.859117082533589</v>
      </c>
    </row>
    <row r="39" spans="1:5">
      <c r="A39" s="218" t="s">
        <v>152</v>
      </c>
      <c r="B39" s="219">
        <v>818</v>
      </c>
      <c r="C39" s="219">
        <v>818</v>
      </c>
      <c r="D39" s="162">
        <v>641</v>
      </c>
      <c r="E39" s="221">
        <f t="shared" si="0"/>
        <v>0.78361858190709</v>
      </c>
    </row>
    <row r="40" spans="1:5">
      <c r="A40" s="218" t="s">
        <v>153</v>
      </c>
      <c r="B40" s="219">
        <v>818</v>
      </c>
      <c r="C40" s="219">
        <v>818</v>
      </c>
      <c r="D40" s="162">
        <v>641</v>
      </c>
      <c r="E40" s="221">
        <f t="shared" si="0"/>
        <v>0.78361858190709</v>
      </c>
    </row>
    <row r="41" spans="1:5">
      <c r="A41" s="218" t="s">
        <v>154</v>
      </c>
      <c r="B41" s="219">
        <v>431</v>
      </c>
      <c r="C41" s="219">
        <v>431</v>
      </c>
      <c r="D41" s="162">
        <v>869</v>
      </c>
      <c r="E41" s="221">
        <f t="shared" si="0"/>
        <v>2.01624129930394</v>
      </c>
    </row>
    <row r="42" spans="1:5">
      <c r="A42" s="218" t="s">
        <v>155</v>
      </c>
      <c r="B42" s="219">
        <v>431</v>
      </c>
      <c r="C42" s="219">
        <v>431</v>
      </c>
      <c r="D42" s="162">
        <v>869</v>
      </c>
      <c r="E42" s="221">
        <f t="shared" si="0"/>
        <v>2.01624129930394</v>
      </c>
    </row>
    <row r="43" spans="1:5">
      <c r="A43" s="218" t="s">
        <v>156</v>
      </c>
      <c r="B43" s="219">
        <v>214</v>
      </c>
      <c r="C43" s="219">
        <v>214</v>
      </c>
      <c r="D43" s="162">
        <v>229</v>
      </c>
      <c r="E43" s="221">
        <f t="shared" si="0"/>
        <v>1.07009345794393</v>
      </c>
    </row>
    <row r="44" spans="1:5">
      <c r="A44" s="218" t="s">
        <v>157</v>
      </c>
      <c r="B44" s="219">
        <v>214</v>
      </c>
      <c r="C44" s="219">
        <v>214</v>
      </c>
      <c r="D44" s="162">
        <v>229</v>
      </c>
      <c r="E44" s="221">
        <f t="shared" si="0"/>
        <v>1.07009345794393</v>
      </c>
    </row>
    <row r="45" spans="1:5">
      <c r="A45" s="218" t="s">
        <v>158</v>
      </c>
      <c r="B45" s="219">
        <v>2437</v>
      </c>
      <c r="C45" s="219">
        <v>2437</v>
      </c>
      <c r="D45" s="162">
        <v>2372</v>
      </c>
      <c r="E45" s="221">
        <f t="shared" si="0"/>
        <v>0.973327862125564</v>
      </c>
    </row>
    <row r="46" spans="1:5">
      <c r="A46" s="218" t="s">
        <v>159</v>
      </c>
      <c r="B46" s="219">
        <v>2437</v>
      </c>
      <c r="C46" s="219">
        <v>2437</v>
      </c>
      <c r="D46" s="162">
        <v>2372</v>
      </c>
      <c r="E46" s="221">
        <f t="shared" si="0"/>
        <v>0.973327862125564</v>
      </c>
    </row>
    <row r="47" spans="1:5">
      <c r="A47" s="218" t="s">
        <v>160</v>
      </c>
      <c r="B47" s="219">
        <v>158</v>
      </c>
      <c r="C47" s="219">
        <v>158</v>
      </c>
      <c r="D47" s="162">
        <v>165</v>
      </c>
      <c r="E47" s="221">
        <f t="shared" si="0"/>
        <v>1.04430379746835</v>
      </c>
    </row>
    <row r="48" spans="1:5">
      <c r="A48" s="218" t="s">
        <v>161</v>
      </c>
      <c r="B48" s="219">
        <v>158</v>
      </c>
      <c r="C48" s="219">
        <v>158</v>
      </c>
      <c r="D48" s="162">
        <v>165</v>
      </c>
      <c r="E48" s="221">
        <f t="shared" si="0"/>
        <v>1.04430379746835</v>
      </c>
    </row>
    <row r="49" spans="1:5">
      <c r="A49" s="218" t="s">
        <v>162</v>
      </c>
      <c r="B49" s="219">
        <v>393</v>
      </c>
      <c r="C49" s="219">
        <v>393</v>
      </c>
      <c r="D49" s="162">
        <v>120</v>
      </c>
      <c r="E49" s="221">
        <f t="shared" si="0"/>
        <v>0.305343511450382</v>
      </c>
    </row>
    <row r="50" spans="1:5">
      <c r="A50" s="218" t="s">
        <v>163</v>
      </c>
      <c r="B50" s="219">
        <v>372</v>
      </c>
      <c r="C50" s="219">
        <v>372</v>
      </c>
      <c r="D50" s="162">
        <v>100</v>
      </c>
      <c r="E50" s="221">
        <f t="shared" si="0"/>
        <v>0.268817204301075</v>
      </c>
    </row>
    <row r="51" spans="1:5">
      <c r="A51" s="218" t="s">
        <v>164</v>
      </c>
      <c r="B51" s="219">
        <v>21</v>
      </c>
      <c r="C51" s="219">
        <v>21</v>
      </c>
      <c r="D51" s="162">
        <v>20</v>
      </c>
      <c r="E51" s="221">
        <f t="shared" si="0"/>
        <v>0.952380952380952</v>
      </c>
    </row>
    <row r="52" spans="1:5">
      <c r="A52" s="218" t="s">
        <v>165</v>
      </c>
      <c r="B52" s="219">
        <v>9230</v>
      </c>
      <c r="C52" s="162">
        <v>7946</v>
      </c>
      <c r="D52" s="162">
        <v>13023</v>
      </c>
      <c r="E52" s="221">
        <f t="shared" si="0"/>
        <v>1.6389378303549</v>
      </c>
    </row>
    <row r="53" spans="1:5">
      <c r="A53" s="218" t="s">
        <v>166</v>
      </c>
      <c r="B53" s="219">
        <v>86</v>
      </c>
      <c r="C53" s="162">
        <v>86</v>
      </c>
      <c r="D53" s="162">
        <v>36</v>
      </c>
      <c r="E53" s="221">
        <f t="shared" si="0"/>
        <v>0.418604651162791</v>
      </c>
    </row>
    <row r="54" spans="1:5">
      <c r="A54" s="218" t="s">
        <v>167</v>
      </c>
      <c r="B54" s="219">
        <v>86</v>
      </c>
      <c r="C54" s="162">
        <v>86</v>
      </c>
      <c r="D54" s="162">
        <v>36</v>
      </c>
      <c r="E54" s="221">
        <f t="shared" si="0"/>
        <v>0.418604651162791</v>
      </c>
    </row>
    <row r="55" spans="1:5">
      <c r="A55" s="218" t="s">
        <v>168</v>
      </c>
      <c r="B55" s="219">
        <v>7946</v>
      </c>
      <c r="C55" s="162">
        <v>6996</v>
      </c>
      <c r="D55" s="162">
        <v>11382</v>
      </c>
      <c r="E55" s="221">
        <f t="shared" si="0"/>
        <v>1.62692967409949</v>
      </c>
    </row>
    <row r="56" spans="1:5">
      <c r="A56" s="218" t="s">
        <v>169</v>
      </c>
      <c r="B56" s="219">
        <v>7896</v>
      </c>
      <c r="C56" s="162">
        <v>6946</v>
      </c>
      <c r="D56" s="162">
        <v>11000</v>
      </c>
      <c r="E56" s="221">
        <f t="shared" si="0"/>
        <v>1.58364526346098</v>
      </c>
    </row>
    <row r="57" spans="1:5">
      <c r="A57" s="218" t="s">
        <v>170</v>
      </c>
      <c r="B57" s="219">
        <v>50</v>
      </c>
      <c r="C57" s="162">
        <v>50</v>
      </c>
      <c r="D57" s="162">
        <v>382</v>
      </c>
      <c r="E57" s="221">
        <f t="shared" si="0"/>
        <v>7.64</v>
      </c>
    </row>
    <row r="58" spans="1:5">
      <c r="A58" s="218" t="s">
        <v>171</v>
      </c>
      <c r="B58" s="219">
        <v>995</v>
      </c>
      <c r="C58" s="162">
        <v>661</v>
      </c>
      <c r="D58" s="162">
        <v>1034</v>
      </c>
      <c r="E58" s="221">
        <f t="shared" si="0"/>
        <v>1.5642965204236</v>
      </c>
    </row>
    <row r="59" spans="1:5">
      <c r="A59" s="218" t="s">
        <v>172</v>
      </c>
      <c r="B59" s="219">
        <v>995</v>
      </c>
      <c r="C59" s="162">
        <v>661</v>
      </c>
      <c r="D59" s="162">
        <v>1034</v>
      </c>
      <c r="E59" s="221">
        <f t="shared" si="0"/>
        <v>1.5642965204236</v>
      </c>
    </row>
    <row r="60" spans="1:5">
      <c r="A60" s="218" t="s">
        <v>173</v>
      </c>
      <c r="B60" s="219">
        <v>203</v>
      </c>
      <c r="C60" s="162">
        <v>203</v>
      </c>
      <c r="D60" s="162">
        <v>571</v>
      </c>
      <c r="E60" s="221">
        <f t="shared" si="0"/>
        <v>2.8128078817734</v>
      </c>
    </row>
    <row r="61" spans="1:5">
      <c r="A61" s="218" t="s">
        <v>174</v>
      </c>
      <c r="B61" s="219">
        <v>203</v>
      </c>
      <c r="C61" s="162">
        <v>203</v>
      </c>
      <c r="D61" s="162">
        <v>571</v>
      </c>
      <c r="E61" s="221">
        <f t="shared" si="0"/>
        <v>2.8128078817734</v>
      </c>
    </row>
    <row r="62" spans="1:5">
      <c r="A62" s="218" t="s">
        <v>175</v>
      </c>
      <c r="B62" s="219">
        <v>29934</v>
      </c>
      <c r="C62" s="162">
        <v>29934</v>
      </c>
      <c r="D62" s="162">
        <v>30226</v>
      </c>
      <c r="E62" s="221">
        <f t="shared" si="0"/>
        <v>1.00975479387987</v>
      </c>
    </row>
    <row r="63" spans="1:5">
      <c r="A63" s="218" t="s">
        <v>176</v>
      </c>
      <c r="B63" s="219">
        <v>1143</v>
      </c>
      <c r="C63" s="219">
        <v>1143</v>
      </c>
      <c r="D63" s="162">
        <v>1033</v>
      </c>
      <c r="E63" s="221">
        <f t="shared" si="0"/>
        <v>0.903762029746282</v>
      </c>
    </row>
    <row r="64" spans="1:5">
      <c r="A64" s="218" t="s">
        <v>177</v>
      </c>
      <c r="B64" s="219">
        <v>880</v>
      </c>
      <c r="C64" s="219">
        <v>880</v>
      </c>
      <c r="D64" s="162">
        <v>975</v>
      </c>
      <c r="E64" s="221">
        <f t="shared" si="0"/>
        <v>1.10795454545455</v>
      </c>
    </row>
    <row r="65" spans="1:5">
      <c r="A65" s="218" t="s">
        <v>178</v>
      </c>
      <c r="B65" s="219">
        <v>263</v>
      </c>
      <c r="C65" s="219">
        <v>263</v>
      </c>
      <c r="D65" s="162">
        <v>58</v>
      </c>
      <c r="E65" s="221">
        <f t="shared" si="0"/>
        <v>0.220532319391635</v>
      </c>
    </row>
    <row r="66" spans="1:5">
      <c r="A66" s="218" t="s">
        <v>179</v>
      </c>
      <c r="B66" s="219">
        <v>23359</v>
      </c>
      <c r="C66" s="219">
        <v>23359</v>
      </c>
      <c r="D66" s="162">
        <v>25061</v>
      </c>
      <c r="E66" s="221">
        <f t="shared" si="0"/>
        <v>1.07286270816388</v>
      </c>
    </row>
    <row r="67" spans="1:5">
      <c r="A67" s="218" t="s">
        <v>180</v>
      </c>
      <c r="B67" s="219">
        <v>485</v>
      </c>
      <c r="C67" s="219">
        <v>485</v>
      </c>
      <c r="D67" s="162">
        <v>1586</v>
      </c>
      <c r="E67" s="221">
        <f t="shared" si="0"/>
        <v>3.2701030927835</v>
      </c>
    </row>
    <row r="68" spans="1:5">
      <c r="A68" s="218" t="s">
        <v>181</v>
      </c>
      <c r="B68" s="219">
        <v>7704</v>
      </c>
      <c r="C68" s="219">
        <v>7704</v>
      </c>
      <c r="D68" s="162">
        <v>9555</v>
      </c>
      <c r="E68" s="221">
        <f t="shared" si="0"/>
        <v>1.24026479750779</v>
      </c>
    </row>
    <row r="69" spans="1:5">
      <c r="A69" s="218" t="s">
        <v>182</v>
      </c>
      <c r="B69" s="219">
        <v>9912</v>
      </c>
      <c r="C69" s="219">
        <v>9912</v>
      </c>
      <c r="D69" s="162">
        <v>8634</v>
      </c>
      <c r="E69" s="221">
        <f t="shared" si="0"/>
        <v>0.871065375302663</v>
      </c>
    </row>
    <row r="70" spans="1:5">
      <c r="A70" s="218" t="s">
        <v>183</v>
      </c>
      <c r="B70" s="219">
        <v>5258</v>
      </c>
      <c r="C70" s="219">
        <v>5258</v>
      </c>
      <c r="D70" s="162">
        <v>5286</v>
      </c>
      <c r="E70" s="221">
        <f t="shared" ref="E70:E133" si="1">D70/C70</f>
        <v>1.00532521871434</v>
      </c>
    </row>
    <row r="71" spans="1:5">
      <c r="A71" s="218" t="s">
        <v>184</v>
      </c>
      <c r="B71" s="219">
        <v>2989</v>
      </c>
      <c r="C71" s="219">
        <v>2989</v>
      </c>
      <c r="D71" s="162">
        <v>2332</v>
      </c>
      <c r="E71" s="221">
        <f t="shared" si="1"/>
        <v>0.780194044831047</v>
      </c>
    </row>
    <row r="72" spans="1:5">
      <c r="A72" s="218" t="s">
        <v>185</v>
      </c>
      <c r="B72" s="219">
        <v>2989</v>
      </c>
      <c r="C72" s="219">
        <v>2989</v>
      </c>
      <c r="D72" s="162">
        <v>2332</v>
      </c>
      <c r="E72" s="221">
        <f t="shared" si="1"/>
        <v>0.780194044831047</v>
      </c>
    </row>
    <row r="73" spans="1:5">
      <c r="A73" s="218" t="s">
        <v>186</v>
      </c>
      <c r="B73" s="219">
        <v>922</v>
      </c>
      <c r="C73" s="219">
        <v>922</v>
      </c>
      <c r="D73" s="162">
        <v>812</v>
      </c>
      <c r="E73" s="221">
        <f t="shared" si="1"/>
        <v>0.880694143167028</v>
      </c>
    </row>
    <row r="74" spans="1:5">
      <c r="A74" s="218" t="s">
        <v>187</v>
      </c>
      <c r="B74" s="219">
        <v>922</v>
      </c>
      <c r="C74" s="219">
        <v>922</v>
      </c>
      <c r="D74" s="162">
        <v>812</v>
      </c>
      <c r="E74" s="221">
        <f t="shared" si="1"/>
        <v>0.880694143167028</v>
      </c>
    </row>
    <row r="75" spans="1:5">
      <c r="A75" s="218" t="s">
        <v>188</v>
      </c>
      <c r="B75" s="219">
        <v>226</v>
      </c>
      <c r="C75" s="219">
        <v>226</v>
      </c>
      <c r="D75" s="162">
        <v>196</v>
      </c>
      <c r="E75" s="221">
        <f t="shared" si="1"/>
        <v>0.867256637168142</v>
      </c>
    </row>
    <row r="76" spans="1:5">
      <c r="A76" s="218" t="s">
        <v>189</v>
      </c>
      <c r="B76" s="219">
        <v>226</v>
      </c>
      <c r="C76" s="219">
        <v>226</v>
      </c>
      <c r="D76" s="162">
        <v>196</v>
      </c>
      <c r="E76" s="221">
        <f t="shared" si="1"/>
        <v>0.867256637168142</v>
      </c>
    </row>
    <row r="77" spans="1:5">
      <c r="A77" s="218" t="s">
        <v>190</v>
      </c>
      <c r="B77" s="219">
        <v>1295</v>
      </c>
      <c r="C77" s="219">
        <v>1295</v>
      </c>
      <c r="D77" s="162">
        <v>792</v>
      </c>
      <c r="E77" s="221">
        <f t="shared" si="1"/>
        <v>0.611583011583012</v>
      </c>
    </row>
    <row r="78" spans="1:5">
      <c r="A78" s="218" t="s">
        <v>191</v>
      </c>
      <c r="B78" s="219">
        <v>1295</v>
      </c>
      <c r="C78" s="219">
        <v>1295</v>
      </c>
      <c r="D78" s="162">
        <v>792</v>
      </c>
      <c r="E78" s="221">
        <f t="shared" si="1"/>
        <v>0.611583011583012</v>
      </c>
    </row>
    <row r="79" spans="1:5">
      <c r="A79" s="218" t="s">
        <v>192</v>
      </c>
      <c r="B79" s="219">
        <v>5582</v>
      </c>
      <c r="C79" s="219">
        <v>5582</v>
      </c>
      <c r="D79" s="162">
        <v>6092</v>
      </c>
      <c r="E79" s="221">
        <f t="shared" si="1"/>
        <v>1.09136510211394</v>
      </c>
    </row>
    <row r="80" spans="1:5">
      <c r="A80" s="218" t="s">
        <v>193</v>
      </c>
      <c r="B80" s="219">
        <v>405</v>
      </c>
      <c r="C80" s="219">
        <v>405</v>
      </c>
      <c r="D80" s="162">
        <v>2613</v>
      </c>
      <c r="E80" s="221">
        <f t="shared" si="1"/>
        <v>6.45185185185185</v>
      </c>
    </row>
    <row r="81" spans="1:5">
      <c r="A81" s="218" t="s">
        <v>194</v>
      </c>
      <c r="B81" s="219">
        <v>405</v>
      </c>
      <c r="C81" s="219">
        <v>405</v>
      </c>
      <c r="D81" s="162">
        <v>2613</v>
      </c>
      <c r="E81" s="221">
        <f t="shared" si="1"/>
        <v>6.45185185185185</v>
      </c>
    </row>
    <row r="82" spans="1:5">
      <c r="A82" s="218" t="s">
        <v>195</v>
      </c>
      <c r="B82" s="219">
        <v>2567</v>
      </c>
      <c r="C82" s="219">
        <v>2567</v>
      </c>
      <c r="D82" s="162">
        <v>495</v>
      </c>
      <c r="E82" s="221">
        <f t="shared" si="1"/>
        <v>0.192832099727308</v>
      </c>
    </row>
    <row r="83" spans="1:5">
      <c r="A83" s="218" t="s">
        <v>196</v>
      </c>
      <c r="B83" s="219">
        <v>2567</v>
      </c>
      <c r="C83" s="219">
        <v>2567</v>
      </c>
      <c r="D83" s="162">
        <v>495</v>
      </c>
      <c r="E83" s="221">
        <f t="shared" si="1"/>
        <v>0.192832099727308</v>
      </c>
    </row>
    <row r="84" spans="1:5">
      <c r="A84" s="218" t="s">
        <v>197</v>
      </c>
      <c r="B84" s="219">
        <v>155</v>
      </c>
      <c r="C84" s="219">
        <v>155</v>
      </c>
      <c r="D84" s="162">
        <v>197</v>
      </c>
      <c r="E84" s="221">
        <f t="shared" si="1"/>
        <v>1.27096774193548</v>
      </c>
    </row>
    <row r="85" spans="1:5">
      <c r="A85" s="218" t="s">
        <v>198</v>
      </c>
      <c r="B85" s="219">
        <v>155</v>
      </c>
      <c r="C85" s="219">
        <v>155</v>
      </c>
      <c r="D85" s="162">
        <v>197</v>
      </c>
      <c r="E85" s="221">
        <f t="shared" si="1"/>
        <v>1.27096774193548</v>
      </c>
    </row>
    <row r="86" spans="1:5">
      <c r="A86" s="218" t="s">
        <v>199</v>
      </c>
      <c r="B86" s="219">
        <v>355</v>
      </c>
      <c r="C86" s="219">
        <v>355</v>
      </c>
      <c r="D86" s="162">
        <v>14</v>
      </c>
      <c r="E86" s="221">
        <f t="shared" si="1"/>
        <v>0.0394366197183099</v>
      </c>
    </row>
    <row r="87" spans="1:5">
      <c r="A87" s="218" t="s">
        <v>200</v>
      </c>
      <c r="B87" s="219">
        <v>355</v>
      </c>
      <c r="C87" s="219">
        <v>355</v>
      </c>
      <c r="D87" s="162">
        <v>14</v>
      </c>
      <c r="E87" s="221">
        <f t="shared" si="1"/>
        <v>0.0394366197183099</v>
      </c>
    </row>
    <row r="88" spans="1:5">
      <c r="A88" s="218" t="s">
        <v>201</v>
      </c>
      <c r="B88" s="219">
        <v>100</v>
      </c>
      <c r="C88" s="219">
        <v>100</v>
      </c>
      <c r="D88" s="162">
        <v>50</v>
      </c>
      <c r="E88" s="221">
        <f t="shared" si="1"/>
        <v>0.5</v>
      </c>
    </row>
    <row r="89" spans="1:5">
      <c r="A89" s="218" t="s">
        <v>202</v>
      </c>
      <c r="B89" s="219">
        <v>100</v>
      </c>
      <c r="C89" s="219">
        <v>100</v>
      </c>
      <c r="D89" s="162">
        <v>50</v>
      </c>
      <c r="E89" s="221">
        <f t="shared" si="1"/>
        <v>0.5</v>
      </c>
    </row>
    <row r="90" spans="1:5">
      <c r="A90" s="218" t="s">
        <v>203</v>
      </c>
      <c r="B90" s="219">
        <v>2000</v>
      </c>
      <c r="C90" s="219">
        <v>2000</v>
      </c>
      <c r="D90" s="162">
        <v>2723</v>
      </c>
      <c r="E90" s="221">
        <f t="shared" si="1"/>
        <v>1.3615</v>
      </c>
    </row>
    <row r="91" spans="1:5">
      <c r="A91" s="218" t="s">
        <v>204</v>
      </c>
      <c r="B91" s="219">
        <v>2000</v>
      </c>
      <c r="C91" s="219">
        <v>2000</v>
      </c>
      <c r="D91" s="162">
        <v>2723</v>
      </c>
      <c r="E91" s="221">
        <f t="shared" si="1"/>
        <v>1.3615</v>
      </c>
    </row>
    <row r="92" spans="1:5">
      <c r="A92" s="218" t="s">
        <v>205</v>
      </c>
      <c r="B92" s="219">
        <v>5538</v>
      </c>
      <c r="C92" s="219">
        <v>5538</v>
      </c>
      <c r="D92" s="162">
        <v>3918</v>
      </c>
      <c r="E92" s="221">
        <f t="shared" si="1"/>
        <v>0.707475622968581</v>
      </c>
    </row>
    <row r="93" spans="1:5">
      <c r="A93" s="218" t="s">
        <v>206</v>
      </c>
      <c r="B93" s="219">
        <v>3450</v>
      </c>
      <c r="C93" s="219">
        <v>3450</v>
      </c>
      <c r="D93" s="162">
        <v>1879</v>
      </c>
      <c r="E93" s="221">
        <f t="shared" si="1"/>
        <v>0.54463768115942</v>
      </c>
    </row>
    <row r="94" spans="1:5">
      <c r="A94" s="218" t="s">
        <v>207</v>
      </c>
      <c r="B94" s="219">
        <v>956</v>
      </c>
      <c r="C94" s="219">
        <v>956</v>
      </c>
      <c r="D94" s="162">
        <v>1033</v>
      </c>
      <c r="E94" s="221">
        <f t="shared" si="1"/>
        <v>1.08054393305439</v>
      </c>
    </row>
    <row r="95" spans="1:5">
      <c r="A95" s="218" t="s">
        <v>208</v>
      </c>
      <c r="B95" s="219">
        <v>97</v>
      </c>
      <c r="C95" s="219">
        <v>97</v>
      </c>
      <c r="D95" s="162">
        <v>133</v>
      </c>
      <c r="E95" s="221">
        <f t="shared" si="1"/>
        <v>1.37113402061856</v>
      </c>
    </row>
    <row r="96" spans="1:5">
      <c r="A96" s="218" t="s">
        <v>209</v>
      </c>
      <c r="B96" s="219">
        <v>100</v>
      </c>
      <c r="C96" s="219">
        <v>100</v>
      </c>
      <c r="D96" s="162"/>
      <c r="E96" s="221">
        <f t="shared" si="1"/>
        <v>0</v>
      </c>
    </row>
    <row r="97" spans="1:5">
      <c r="A97" s="218" t="s">
        <v>210</v>
      </c>
      <c r="B97" s="219">
        <v>624</v>
      </c>
      <c r="C97" s="219">
        <v>624</v>
      </c>
      <c r="D97" s="162"/>
      <c r="E97" s="221">
        <f t="shared" si="1"/>
        <v>0</v>
      </c>
    </row>
    <row r="98" spans="1:5">
      <c r="A98" s="218" t="s">
        <v>211</v>
      </c>
      <c r="B98" s="219">
        <v>60</v>
      </c>
      <c r="C98" s="219">
        <v>60</v>
      </c>
      <c r="D98" s="162"/>
      <c r="E98" s="221">
        <f t="shared" si="1"/>
        <v>0</v>
      </c>
    </row>
    <row r="99" spans="1:5">
      <c r="A99" s="218" t="s">
        <v>212</v>
      </c>
      <c r="B99" s="219">
        <v>200</v>
      </c>
      <c r="C99" s="219">
        <v>200</v>
      </c>
      <c r="D99" s="162">
        <v>713</v>
      </c>
      <c r="E99" s="221">
        <f t="shared" si="1"/>
        <v>3.565</v>
      </c>
    </row>
    <row r="100" spans="1:5">
      <c r="A100" s="218" t="s">
        <v>213</v>
      </c>
      <c r="B100" s="219">
        <v>99</v>
      </c>
      <c r="C100" s="219">
        <v>99</v>
      </c>
      <c r="D100" s="162"/>
      <c r="E100" s="221">
        <f t="shared" si="1"/>
        <v>0</v>
      </c>
    </row>
    <row r="101" spans="1:5">
      <c r="A101" s="218" t="s">
        <v>214</v>
      </c>
      <c r="B101" s="219">
        <v>74</v>
      </c>
      <c r="C101" s="219">
        <v>74</v>
      </c>
      <c r="D101" s="162"/>
      <c r="E101" s="221">
        <f t="shared" si="1"/>
        <v>0</v>
      </c>
    </row>
    <row r="102" spans="1:5">
      <c r="A102" s="218" t="s">
        <v>215</v>
      </c>
      <c r="B102" s="219">
        <v>284</v>
      </c>
      <c r="C102" s="219">
        <v>284</v>
      </c>
      <c r="D102" s="162"/>
      <c r="E102" s="221">
        <f t="shared" si="1"/>
        <v>0</v>
      </c>
    </row>
    <row r="103" spans="1:5">
      <c r="A103" s="218" t="s">
        <v>216</v>
      </c>
      <c r="B103" s="219">
        <v>156</v>
      </c>
      <c r="C103" s="219">
        <v>156</v>
      </c>
      <c r="D103" s="162"/>
      <c r="E103" s="221">
        <f t="shared" si="1"/>
        <v>0</v>
      </c>
    </row>
    <row r="104" spans="1:5">
      <c r="A104" s="218" t="s">
        <v>217</v>
      </c>
      <c r="B104" s="219">
        <v>800</v>
      </c>
      <c r="C104" s="219">
        <v>800</v>
      </c>
      <c r="D104" s="162"/>
      <c r="E104" s="221">
        <f t="shared" si="1"/>
        <v>0</v>
      </c>
    </row>
    <row r="105" spans="1:5">
      <c r="A105" s="218" t="s">
        <v>218</v>
      </c>
      <c r="B105" s="219">
        <v>532</v>
      </c>
      <c r="C105" s="219">
        <v>532</v>
      </c>
      <c r="D105" s="162">
        <v>488</v>
      </c>
      <c r="E105" s="221">
        <f t="shared" si="1"/>
        <v>0.917293233082707</v>
      </c>
    </row>
    <row r="106" spans="1:5">
      <c r="A106" s="218" t="s">
        <v>219</v>
      </c>
      <c r="B106" s="219">
        <v>532</v>
      </c>
      <c r="C106" s="219">
        <v>532</v>
      </c>
      <c r="D106" s="162">
        <v>488</v>
      </c>
      <c r="E106" s="221">
        <f t="shared" si="1"/>
        <v>0.917293233082707</v>
      </c>
    </row>
    <row r="107" spans="1:5">
      <c r="A107" s="218" t="s">
        <v>220</v>
      </c>
      <c r="B107" s="219">
        <v>110</v>
      </c>
      <c r="C107" s="219">
        <v>110</v>
      </c>
      <c r="D107" s="162">
        <v>121</v>
      </c>
      <c r="E107" s="221">
        <f t="shared" si="1"/>
        <v>1.1</v>
      </c>
    </row>
    <row r="108" spans="1:5">
      <c r="A108" s="218" t="s">
        <v>221</v>
      </c>
      <c r="B108" s="219">
        <v>110</v>
      </c>
      <c r="C108" s="219">
        <v>110</v>
      </c>
      <c r="D108" s="162">
        <v>121</v>
      </c>
      <c r="E108" s="221">
        <f t="shared" si="1"/>
        <v>1.1</v>
      </c>
    </row>
    <row r="109" spans="1:5">
      <c r="A109" s="218" t="s">
        <v>222</v>
      </c>
      <c r="B109" s="219">
        <v>50</v>
      </c>
      <c r="C109" s="219">
        <v>50</v>
      </c>
      <c r="D109" s="162">
        <v>99</v>
      </c>
      <c r="E109" s="221">
        <f t="shared" si="1"/>
        <v>1.98</v>
      </c>
    </row>
    <row r="110" spans="1:5">
      <c r="A110" s="218" t="s">
        <v>223</v>
      </c>
      <c r="B110" s="219">
        <v>50</v>
      </c>
      <c r="C110" s="219">
        <v>50</v>
      </c>
      <c r="D110" s="162">
        <v>99</v>
      </c>
      <c r="E110" s="221">
        <f t="shared" si="1"/>
        <v>1.98</v>
      </c>
    </row>
    <row r="111" spans="1:5">
      <c r="A111" s="218" t="s">
        <v>224</v>
      </c>
      <c r="B111" s="219">
        <v>1208</v>
      </c>
      <c r="C111" s="219">
        <v>1208</v>
      </c>
      <c r="D111" s="162">
        <v>1084</v>
      </c>
      <c r="E111" s="221">
        <f t="shared" si="1"/>
        <v>0.897350993377483</v>
      </c>
    </row>
    <row r="112" spans="1:5">
      <c r="A112" s="218" t="s">
        <v>225</v>
      </c>
      <c r="B112" s="219">
        <v>1208</v>
      </c>
      <c r="C112" s="219">
        <v>1208</v>
      </c>
      <c r="D112" s="162">
        <v>1084</v>
      </c>
      <c r="E112" s="221">
        <f t="shared" si="1"/>
        <v>0.897350993377483</v>
      </c>
    </row>
    <row r="113" spans="1:5">
      <c r="A113" s="218" t="s">
        <v>226</v>
      </c>
      <c r="B113" s="219">
        <v>188</v>
      </c>
      <c r="C113" s="219">
        <v>188</v>
      </c>
      <c r="D113" s="162">
        <v>247</v>
      </c>
      <c r="E113" s="221">
        <f t="shared" si="1"/>
        <v>1.31382978723404</v>
      </c>
    </row>
    <row r="114" spans="1:5">
      <c r="A114" s="218" t="s">
        <v>227</v>
      </c>
      <c r="B114" s="219">
        <v>188</v>
      </c>
      <c r="C114" s="219">
        <v>188</v>
      </c>
      <c r="D114" s="162">
        <v>247</v>
      </c>
      <c r="E114" s="221">
        <f t="shared" si="1"/>
        <v>1.31382978723404</v>
      </c>
    </row>
    <row r="115" spans="1:5">
      <c r="A115" s="218" t="s">
        <v>228</v>
      </c>
      <c r="B115" s="219">
        <v>35085</v>
      </c>
      <c r="C115" s="219">
        <v>35085</v>
      </c>
      <c r="D115" s="162">
        <v>36809</v>
      </c>
      <c r="E115" s="221">
        <f t="shared" si="1"/>
        <v>1.04913780818013</v>
      </c>
    </row>
    <row r="116" spans="1:5">
      <c r="A116" s="218" t="s">
        <v>229</v>
      </c>
      <c r="B116" s="219">
        <v>2083</v>
      </c>
      <c r="C116" s="219">
        <v>2083</v>
      </c>
      <c r="D116" s="162">
        <v>1880</v>
      </c>
      <c r="E116" s="221">
        <f t="shared" si="1"/>
        <v>0.902544407105137</v>
      </c>
    </row>
    <row r="117" spans="1:5">
      <c r="A117" s="218" t="s">
        <v>230</v>
      </c>
      <c r="B117" s="219">
        <v>2083</v>
      </c>
      <c r="C117" s="219">
        <v>2083</v>
      </c>
      <c r="D117" s="162">
        <v>1880</v>
      </c>
      <c r="E117" s="221">
        <f t="shared" si="1"/>
        <v>0.902544407105137</v>
      </c>
    </row>
    <row r="118" spans="1:5">
      <c r="A118" s="218" t="s">
        <v>231</v>
      </c>
      <c r="B118" s="219">
        <v>1232</v>
      </c>
      <c r="C118" s="219">
        <v>1232</v>
      </c>
      <c r="D118" s="162">
        <v>1015</v>
      </c>
      <c r="E118" s="221">
        <f t="shared" si="1"/>
        <v>0.823863636363636</v>
      </c>
    </row>
    <row r="119" spans="1:5">
      <c r="A119" s="218" t="s">
        <v>232</v>
      </c>
      <c r="B119" s="219">
        <v>550</v>
      </c>
      <c r="C119" s="219">
        <v>550</v>
      </c>
      <c r="D119" s="162">
        <v>1015</v>
      </c>
      <c r="E119" s="221">
        <f t="shared" si="1"/>
        <v>1.84545454545455</v>
      </c>
    </row>
    <row r="120" spans="1:5">
      <c r="A120" s="218" t="s">
        <v>233</v>
      </c>
      <c r="B120" s="219">
        <v>682</v>
      </c>
      <c r="C120" s="219">
        <v>682</v>
      </c>
      <c r="D120" s="162"/>
      <c r="E120" s="221">
        <f t="shared" si="1"/>
        <v>0</v>
      </c>
    </row>
    <row r="121" spans="1:5">
      <c r="A121" s="218" t="s">
        <v>234</v>
      </c>
      <c r="B121" s="219">
        <v>14555</v>
      </c>
      <c r="C121" s="219">
        <v>14555</v>
      </c>
      <c r="D121" s="162">
        <v>10688</v>
      </c>
      <c r="E121" s="221">
        <f t="shared" si="1"/>
        <v>0.734318103744418</v>
      </c>
    </row>
    <row r="122" spans="1:5">
      <c r="A122" s="218" t="s">
        <v>235</v>
      </c>
      <c r="B122" s="219">
        <v>14129</v>
      </c>
      <c r="C122" s="219">
        <v>14129</v>
      </c>
      <c r="D122" s="162">
        <v>9688</v>
      </c>
      <c r="E122" s="221">
        <f t="shared" si="1"/>
        <v>0.685681930780664</v>
      </c>
    </row>
    <row r="123" spans="1:5">
      <c r="A123" s="218" t="s">
        <v>236</v>
      </c>
      <c r="B123" s="219">
        <v>426</v>
      </c>
      <c r="C123" s="219">
        <v>426</v>
      </c>
      <c r="D123" s="162">
        <v>1000</v>
      </c>
      <c r="E123" s="221">
        <f t="shared" si="1"/>
        <v>2.34741784037559</v>
      </c>
    </row>
    <row r="124" spans="1:5">
      <c r="A124" s="218" t="s">
        <v>237</v>
      </c>
      <c r="B124" s="219">
        <v>3050</v>
      </c>
      <c r="C124" s="219">
        <v>3050</v>
      </c>
      <c r="D124" s="162">
        <v>2609</v>
      </c>
      <c r="E124" s="221">
        <f t="shared" si="1"/>
        <v>0.855409836065574</v>
      </c>
    </row>
    <row r="125" spans="1:5">
      <c r="A125" s="218" t="s">
        <v>238</v>
      </c>
      <c r="B125" s="219">
        <v>3050</v>
      </c>
      <c r="C125" s="219">
        <v>3050</v>
      </c>
      <c r="D125" s="162">
        <v>2609</v>
      </c>
      <c r="E125" s="221">
        <f t="shared" si="1"/>
        <v>0.855409836065574</v>
      </c>
    </row>
    <row r="126" spans="1:5">
      <c r="A126" s="218" t="s">
        <v>239</v>
      </c>
      <c r="B126" s="219">
        <v>3685</v>
      </c>
      <c r="C126" s="219">
        <v>3685</v>
      </c>
      <c r="D126" s="162">
        <v>2568</v>
      </c>
      <c r="E126" s="221">
        <f t="shared" si="1"/>
        <v>0.696879240162822</v>
      </c>
    </row>
    <row r="127" spans="1:5">
      <c r="A127" s="218" t="s">
        <v>240</v>
      </c>
      <c r="B127" s="219">
        <v>3685</v>
      </c>
      <c r="C127" s="219">
        <v>3685</v>
      </c>
      <c r="D127" s="162">
        <v>2568</v>
      </c>
      <c r="E127" s="221">
        <f t="shared" si="1"/>
        <v>0.696879240162822</v>
      </c>
    </row>
    <row r="128" spans="1:5">
      <c r="A128" s="218" t="s">
        <v>241</v>
      </c>
      <c r="B128" s="219">
        <v>970</v>
      </c>
      <c r="C128" s="219">
        <v>970</v>
      </c>
      <c r="D128" s="162">
        <v>809</v>
      </c>
      <c r="E128" s="221">
        <f t="shared" si="1"/>
        <v>0.834020618556701</v>
      </c>
    </row>
    <row r="129" spans="1:5">
      <c r="A129" s="218" t="s">
        <v>242</v>
      </c>
      <c r="B129" s="219">
        <v>970</v>
      </c>
      <c r="C129" s="219">
        <v>970</v>
      </c>
      <c r="D129" s="162">
        <v>809</v>
      </c>
      <c r="E129" s="221">
        <f t="shared" si="1"/>
        <v>0.834020618556701</v>
      </c>
    </row>
    <row r="130" spans="1:5">
      <c r="A130" s="218" t="s">
        <v>243</v>
      </c>
      <c r="B130" s="219">
        <v>380</v>
      </c>
      <c r="C130" s="219">
        <v>380</v>
      </c>
      <c r="D130" s="162">
        <v>275</v>
      </c>
      <c r="E130" s="221">
        <f t="shared" si="1"/>
        <v>0.723684210526316</v>
      </c>
    </row>
    <row r="131" spans="1:5">
      <c r="A131" s="218" t="s">
        <v>244</v>
      </c>
      <c r="B131" s="219">
        <v>380</v>
      </c>
      <c r="C131" s="219">
        <v>380</v>
      </c>
      <c r="D131" s="162">
        <v>275</v>
      </c>
      <c r="E131" s="221">
        <f t="shared" si="1"/>
        <v>0.723684210526316</v>
      </c>
    </row>
    <row r="132" spans="1:5">
      <c r="A132" s="218" t="s">
        <v>245</v>
      </c>
      <c r="B132" s="219">
        <v>628</v>
      </c>
      <c r="C132" s="219">
        <v>628</v>
      </c>
      <c r="D132" s="162">
        <v>1192</v>
      </c>
      <c r="E132" s="221">
        <f t="shared" si="1"/>
        <v>1.89808917197452</v>
      </c>
    </row>
    <row r="133" spans="1:5">
      <c r="A133" s="218" t="s">
        <v>246</v>
      </c>
      <c r="B133" s="219">
        <v>161</v>
      </c>
      <c r="C133" s="219">
        <v>161</v>
      </c>
      <c r="D133" s="162">
        <v>1192</v>
      </c>
      <c r="E133" s="221">
        <f t="shared" si="1"/>
        <v>7.40372670807453</v>
      </c>
    </row>
    <row r="134" spans="1:5">
      <c r="A134" s="218" t="s">
        <v>247</v>
      </c>
      <c r="B134" s="219">
        <v>110</v>
      </c>
      <c r="C134" s="219">
        <v>110</v>
      </c>
      <c r="D134" s="162"/>
      <c r="E134" s="221">
        <f t="shared" ref="E134:E197" si="2">D134/C134</f>
        <v>0</v>
      </c>
    </row>
    <row r="135" spans="1:5">
      <c r="A135" s="218" t="s">
        <v>248</v>
      </c>
      <c r="B135" s="219">
        <v>170</v>
      </c>
      <c r="C135" s="219">
        <v>170</v>
      </c>
      <c r="D135" s="162"/>
      <c r="E135" s="221">
        <f t="shared" si="2"/>
        <v>0</v>
      </c>
    </row>
    <row r="136" spans="1:5">
      <c r="A136" s="218" t="s">
        <v>249</v>
      </c>
      <c r="B136" s="219">
        <v>187</v>
      </c>
      <c r="C136" s="219">
        <v>187</v>
      </c>
      <c r="D136" s="162"/>
      <c r="E136" s="221">
        <f t="shared" si="2"/>
        <v>0</v>
      </c>
    </row>
    <row r="137" spans="1:5">
      <c r="A137" s="218" t="s">
        <v>250</v>
      </c>
      <c r="B137" s="219">
        <v>5590</v>
      </c>
      <c r="C137" s="219">
        <v>5590</v>
      </c>
      <c r="D137" s="162">
        <v>2094</v>
      </c>
      <c r="E137" s="221">
        <f t="shared" si="2"/>
        <v>0.374597495527728</v>
      </c>
    </row>
    <row r="138" spans="1:5">
      <c r="A138" s="218" t="s">
        <v>251</v>
      </c>
      <c r="B138" s="219">
        <v>2995</v>
      </c>
      <c r="C138" s="219">
        <v>2995</v>
      </c>
      <c r="D138" s="162">
        <v>1094</v>
      </c>
      <c r="E138" s="221">
        <f t="shared" si="2"/>
        <v>0.365275459098498</v>
      </c>
    </row>
    <row r="139" spans="1:5">
      <c r="A139" s="218" t="s">
        <v>252</v>
      </c>
      <c r="B139" s="219">
        <v>2595</v>
      </c>
      <c r="C139" s="219">
        <v>2595</v>
      </c>
      <c r="D139" s="162">
        <v>1000</v>
      </c>
      <c r="E139" s="221">
        <f t="shared" si="2"/>
        <v>0.385356454720617</v>
      </c>
    </row>
    <row r="140" spans="1:5">
      <c r="A140" s="218" t="s">
        <v>253</v>
      </c>
      <c r="B140" s="219">
        <v>697</v>
      </c>
      <c r="C140" s="219">
        <v>697</v>
      </c>
      <c r="D140" s="162">
        <v>959</v>
      </c>
      <c r="E140" s="221">
        <f t="shared" si="2"/>
        <v>1.37589670014347</v>
      </c>
    </row>
    <row r="141" spans="1:5">
      <c r="A141" s="218" t="s">
        <v>254</v>
      </c>
      <c r="B141" s="219">
        <v>677</v>
      </c>
      <c r="C141" s="219">
        <v>677</v>
      </c>
      <c r="D141" s="162">
        <v>959</v>
      </c>
      <c r="E141" s="221">
        <f t="shared" si="2"/>
        <v>1.4165435745938</v>
      </c>
    </row>
    <row r="142" spans="1:5">
      <c r="A142" s="218" t="s">
        <v>255</v>
      </c>
      <c r="B142" s="219">
        <v>20</v>
      </c>
      <c r="C142" s="219">
        <v>20</v>
      </c>
      <c r="D142" s="162"/>
      <c r="E142" s="221">
        <f t="shared" si="2"/>
        <v>0</v>
      </c>
    </row>
    <row r="143" spans="1:5">
      <c r="A143" s="218" t="s">
        <v>256</v>
      </c>
      <c r="B143" s="219">
        <v>613</v>
      </c>
      <c r="C143" s="219">
        <v>613</v>
      </c>
      <c r="D143" s="162">
        <v>850</v>
      </c>
      <c r="E143" s="221">
        <f t="shared" si="2"/>
        <v>1.38662316476346</v>
      </c>
    </row>
    <row r="144" spans="1:5">
      <c r="A144" s="218" t="s">
        <v>257</v>
      </c>
      <c r="B144" s="219">
        <v>156</v>
      </c>
      <c r="C144" s="219">
        <v>156</v>
      </c>
      <c r="D144" s="162">
        <v>843</v>
      </c>
      <c r="E144" s="221">
        <f t="shared" si="2"/>
        <v>5.40384615384615</v>
      </c>
    </row>
    <row r="145" spans="1:5">
      <c r="A145" s="218" t="s">
        <v>258</v>
      </c>
      <c r="B145" s="219">
        <v>457</v>
      </c>
      <c r="C145" s="219">
        <v>457</v>
      </c>
      <c r="D145" s="162">
        <v>7</v>
      </c>
      <c r="E145" s="221">
        <f t="shared" si="2"/>
        <v>0.0153172866520788</v>
      </c>
    </row>
    <row r="146" spans="1:5">
      <c r="A146" s="218" t="s">
        <v>259</v>
      </c>
      <c r="B146" s="219">
        <v>415</v>
      </c>
      <c r="C146" s="219">
        <v>415</v>
      </c>
      <c r="D146" s="162">
        <v>4166</v>
      </c>
      <c r="E146" s="221">
        <f t="shared" si="2"/>
        <v>10.0385542168675</v>
      </c>
    </row>
    <row r="147" spans="1:5">
      <c r="A147" s="218" t="s">
        <v>260</v>
      </c>
      <c r="B147" s="219">
        <v>415</v>
      </c>
      <c r="C147" s="219">
        <v>415</v>
      </c>
      <c r="D147" s="162">
        <v>4166</v>
      </c>
      <c r="E147" s="221">
        <f t="shared" si="2"/>
        <v>10.0385542168675</v>
      </c>
    </row>
    <row r="148" spans="1:5">
      <c r="A148" s="218" t="s">
        <v>261</v>
      </c>
      <c r="B148" s="219">
        <v>466</v>
      </c>
      <c r="C148" s="219">
        <v>466</v>
      </c>
      <c r="D148" s="162">
        <v>480</v>
      </c>
      <c r="E148" s="221">
        <f t="shared" si="2"/>
        <v>1.03004291845494</v>
      </c>
    </row>
    <row r="149" spans="1:5">
      <c r="A149" s="218" t="s">
        <v>262</v>
      </c>
      <c r="B149" s="219">
        <v>466</v>
      </c>
      <c r="C149" s="219">
        <v>466</v>
      </c>
      <c r="D149" s="162">
        <v>480</v>
      </c>
      <c r="E149" s="221">
        <f t="shared" si="2"/>
        <v>1.03004291845494</v>
      </c>
    </row>
    <row r="150" spans="1:5">
      <c r="A150" s="218" t="s">
        <v>263</v>
      </c>
      <c r="B150" s="219">
        <v>721</v>
      </c>
      <c r="C150" s="219">
        <v>721</v>
      </c>
      <c r="D150" s="162">
        <v>7224</v>
      </c>
      <c r="E150" s="221">
        <f t="shared" si="2"/>
        <v>10.0194174757282</v>
      </c>
    </row>
    <row r="151" spans="1:5">
      <c r="A151" s="218" t="s">
        <v>264</v>
      </c>
      <c r="B151" s="219">
        <v>721</v>
      </c>
      <c r="C151" s="219">
        <v>721</v>
      </c>
      <c r="D151" s="162">
        <v>7224</v>
      </c>
      <c r="E151" s="221">
        <f t="shared" si="2"/>
        <v>10.0194174757282</v>
      </c>
    </row>
    <row r="152" spans="1:5">
      <c r="A152" s="218" t="s">
        <v>265</v>
      </c>
      <c r="B152" s="219">
        <v>26561</v>
      </c>
      <c r="C152" s="162">
        <v>25561</v>
      </c>
      <c r="D152" s="162">
        <v>24895</v>
      </c>
      <c r="E152" s="221">
        <f t="shared" si="2"/>
        <v>0.973944681350495</v>
      </c>
    </row>
    <row r="153" spans="1:5">
      <c r="A153" s="218" t="s">
        <v>266</v>
      </c>
      <c r="B153" s="219">
        <v>2775</v>
      </c>
      <c r="C153" s="219">
        <v>2775</v>
      </c>
      <c r="D153" s="162">
        <v>2814</v>
      </c>
      <c r="E153" s="221">
        <f t="shared" si="2"/>
        <v>1.01405405405405</v>
      </c>
    </row>
    <row r="154" spans="1:5">
      <c r="A154" s="218" t="s">
        <v>267</v>
      </c>
      <c r="B154" s="219">
        <v>2775</v>
      </c>
      <c r="C154" s="219">
        <v>2775</v>
      </c>
      <c r="D154" s="162">
        <v>2814</v>
      </c>
      <c r="E154" s="221">
        <f t="shared" si="2"/>
        <v>1.01405405405405</v>
      </c>
    </row>
    <row r="155" spans="1:5">
      <c r="A155" s="218" t="s">
        <v>268</v>
      </c>
      <c r="B155" s="219">
        <v>1500</v>
      </c>
      <c r="C155" s="219">
        <v>1500</v>
      </c>
      <c r="D155" s="162">
        <v>383</v>
      </c>
      <c r="E155" s="221">
        <f t="shared" si="2"/>
        <v>0.255333333333333</v>
      </c>
    </row>
    <row r="156" spans="1:5">
      <c r="A156" s="218" t="s">
        <v>269</v>
      </c>
      <c r="B156" s="219">
        <v>1500</v>
      </c>
      <c r="C156" s="219">
        <v>1500</v>
      </c>
      <c r="D156" s="162">
        <v>383</v>
      </c>
      <c r="E156" s="221">
        <f t="shared" si="2"/>
        <v>0.255333333333333</v>
      </c>
    </row>
    <row r="157" spans="1:5">
      <c r="A157" s="218" t="s">
        <v>270</v>
      </c>
      <c r="B157" s="219">
        <v>1300</v>
      </c>
      <c r="C157" s="219">
        <v>1300</v>
      </c>
      <c r="D157" s="162">
        <v>766</v>
      </c>
      <c r="E157" s="221">
        <f t="shared" si="2"/>
        <v>0.589230769230769</v>
      </c>
    </row>
    <row r="158" spans="1:5">
      <c r="A158" s="218" t="s">
        <v>271</v>
      </c>
      <c r="B158" s="219">
        <v>1300</v>
      </c>
      <c r="C158" s="219">
        <v>1300</v>
      </c>
      <c r="D158" s="162">
        <v>766</v>
      </c>
      <c r="E158" s="221">
        <f t="shared" si="2"/>
        <v>0.589230769230769</v>
      </c>
    </row>
    <row r="159" spans="1:5">
      <c r="A159" s="218" t="s">
        <v>272</v>
      </c>
      <c r="B159" s="219">
        <v>2632</v>
      </c>
      <c r="C159" s="162">
        <v>2432</v>
      </c>
      <c r="D159" s="162">
        <v>5090</v>
      </c>
      <c r="E159" s="221">
        <f t="shared" si="2"/>
        <v>2.09292763157895</v>
      </c>
    </row>
    <row r="160" spans="1:5">
      <c r="A160" s="218" t="s">
        <v>273</v>
      </c>
      <c r="B160" s="219">
        <v>908</v>
      </c>
      <c r="C160" s="162">
        <v>908</v>
      </c>
      <c r="D160" s="162">
        <v>580</v>
      </c>
      <c r="E160" s="221">
        <f t="shared" si="2"/>
        <v>0.638766519823789</v>
      </c>
    </row>
    <row r="161" spans="1:5">
      <c r="A161" s="218" t="s">
        <v>274</v>
      </c>
      <c r="B161" s="219">
        <v>217</v>
      </c>
      <c r="C161" s="162">
        <v>217</v>
      </c>
      <c r="D161" s="162">
        <v>200</v>
      </c>
      <c r="E161" s="221">
        <f t="shared" si="2"/>
        <v>0.921658986175115</v>
      </c>
    </row>
    <row r="162" spans="1:5">
      <c r="A162" s="218" t="s">
        <v>275</v>
      </c>
      <c r="B162" s="219">
        <v>1507</v>
      </c>
      <c r="C162" s="162">
        <v>1207</v>
      </c>
      <c r="D162" s="162">
        <v>4310</v>
      </c>
      <c r="E162" s="221">
        <f t="shared" si="2"/>
        <v>3.57083678541839</v>
      </c>
    </row>
    <row r="163" spans="1:5">
      <c r="A163" s="218" t="s">
        <v>276</v>
      </c>
      <c r="B163" s="219">
        <v>135</v>
      </c>
      <c r="C163" s="162">
        <v>135</v>
      </c>
      <c r="D163" s="162">
        <v>1</v>
      </c>
      <c r="E163" s="221">
        <f t="shared" si="2"/>
        <v>0.00740740740740741</v>
      </c>
    </row>
    <row r="164" spans="1:5">
      <c r="A164" s="218" t="s">
        <v>277</v>
      </c>
      <c r="B164" s="219">
        <v>135</v>
      </c>
      <c r="C164" s="162">
        <v>135</v>
      </c>
      <c r="D164" s="162">
        <v>1</v>
      </c>
      <c r="E164" s="221">
        <f t="shared" si="2"/>
        <v>0.00740740740740741</v>
      </c>
    </row>
    <row r="165" spans="1:5">
      <c r="A165" s="218" t="s">
        <v>278</v>
      </c>
      <c r="B165" s="219">
        <v>3000</v>
      </c>
      <c r="C165" s="162">
        <v>2800</v>
      </c>
      <c r="D165" s="162">
        <v>2776</v>
      </c>
      <c r="E165" s="221">
        <f t="shared" si="2"/>
        <v>0.991428571428571</v>
      </c>
    </row>
    <row r="166" spans="1:5">
      <c r="A166" s="218" t="s">
        <v>279</v>
      </c>
      <c r="B166" s="219">
        <v>3000</v>
      </c>
      <c r="C166" s="162">
        <v>2800</v>
      </c>
      <c r="D166" s="162">
        <v>2776</v>
      </c>
      <c r="E166" s="221">
        <f t="shared" si="2"/>
        <v>0.991428571428571</v>
      </c>
    </row>
    <row r="167" spans="1:5">
      <c r="A167" s="218" t="s">
        <v>280</v>
      </c>
      <c r="B167" s="219">
        <v>12525</v>
      </c>
      <c r="C167" s="162">
        <v>11925</v>
      </c>
      <c r="D167" s="162">
        <v>11251</v>
      </c>
      <c r="E167" s="221">
        <f t="shared" si="2"/>
        <v>0.943480083857442</v>
      </c>
    </row>
    <row r="168" spans="1:5">
      <c r="A168" s="218" t="s">
        <v>281</v>
      </c>
      <c r="B168" s="219">
        <v>12525</v>
      </c>
      <c r="C168" s="162">
        <v>11925</v>
      </c>
      <c r="D168" s="162">
        <v>11251</v>
      </c>
      <c r="E168" s="221">
        <f t="shared" si="2"/>
        <v>0.943480083857442</v>
      </c>
    </row>
    <row r="169" spans="1:5">
      <c r="A169" s="218" t="s">
        <v>282</v>
      </c>
      <c r="B169" s="219">
        <v>300</v>
      </c>
      <c r="C169" s="219">
        <v>300</v>
      </c>
      <c r="D169" s="162">
        <v>573</v>
      </c>
      <c r="E169" s="221">
        <f t="shared" si="2"/>
        <v>1.91</v>
      </c>
    </row>
    <row r="170" spans="1:5">
      <c r="A170" s="218" t="s">
        <v>283</v>
      </c>
      <c r="B170" s="219">
        <v>300</v>
      </c>
      <c r="C170" s="219">
        <v>300</v>
      </c>
      <c r="D170" s="162">
        <v>573</v>
      </c>
      <c r="E170" s="221">
        <f t="shared" si="2"/>
        <v>1.91</v>
      </c>
    </row>
    <row r="171" spans="1:5">
      <c r="A171" s="218" t="s">
        <v>284</v>
      </c>
      <c r="B171" s="219">
        <v>240</v>
      </c>
      <c r="C171" s="219">
        <v>240</v>
      </c>
      <c r="D171" s="162">
        <v>223</v>
      </c>
      <c r="E171" s="221">
        <f t="shared" si="2"/>
        <v>0.929166666666667</v>
      </c>
    </row>
    <row r="172" spans="1:5">
      <c r="A172" s="218" t="s">
        <v>285</v>
      </c>
      <c r="B172" s="219">
        <v>240</v>
      </c>
      <c r="C172" s="219">
        <v>240</v>
      </c>
      <c r="D172" s="162">
        <v>223</v>
      </c>
      <c r="E172" s="221">
        <f t="shared" si="2"/>
        <v>0.929166666666667</v>
      </c>
    </row>
    <row r="173" spans="1:5">
      <c r="A173" s="218" t="s">
        <v>286</v>
      </c>
      <c r="B173" s="219">
        <v>571</v>
      </c>
      <c r="C173" s="219">
        <v>571</v>
      </c>
      <c r="D173" s="162">
        <v>423</v>
      </c>
      <c r="E173" s="221">
        <f t="shared" si="2"/>
        <v>0.740805604203152</v>
      </c>
    </row>
    <row r="174" spans="1:5">
      <c r="A174" s="218" t="s">
        <v>287</v>
      </c>
      <c r="B174" s="219">
        <v>571</v>
      </c>
      <c r="C174" s="219">
        <v>571</v>
      </c>
      <c r="D174" s="162">
        <v>423</v>
      </c>
      <c r="E174" s="221">
        <f t="shared" si="2"/>
        <v>0.740805604203152</v>
      </c>
    </row>
    <row r="175" spans="1:5">
      <c r="A175" s="218" t="s">
        <v>288</v>
      </c>
      <c r="B175" s="219">
        <v>1583</v>
      </c>
      <c r="C175" s="219">
        <v>1583</v>
      </c>
      <c r="D175" s="162">
        <v>545</v>
      </c>
      <c r="E175" s="221">
        <f t="shared" si="2"/>
        <v>0.344283006948831</v>
      </c>
    </row>
    <row r="176" spans="1:5">
      <c r="A176" s="218" t="s">
        <v>289</v>
      </c>
      <c r="B176" s="219">
        <v>1583</v>
      </c>
      <c r="C176" s="219">
        <v>1583</v>
      </c>
      <c r="D176" s="162">
        <v>545</v>
      </c>
      <c r="E176" s="221">
        <f t="shared" si="2"/>
        <v>0.344283006948831</v>
      </c>
    </row>
    <row r="177" spans="1:5">
      <c r="A177" s="218" t="s">
        <v>290</v>
      </c>
      <c r="B177" s="219">
        <v>8988</v>
      </c>
      <c r="C177" s="162">
        <v>8988</v>
      </c>
      <c r="D177" s="162">
        <v>14030</v>
      </c>
      <c r="E177" s="221">
        <f t="shared" si="2"/>
        <v>1.56097018246551</v>
      </c>
    </row>
    <row r="178" spans="1:5">
      <c r="A178" s="218" t="s">
        <v>291</v>
      </c>
      <c r="B178" s="219">
        <v>550</v>
      </c>
      <c r="C178" s="219">
        <v>550</v>
      </c>
      <c r="D178" s="162">
        <v>323</v>
      </c>
      <c r="E178" s="221">
        <f t="shared" si="2"/>
        <v>0.587272727272727</v>
      </c>
    </row>
    <row r="179" spans="1:5">
      <c r="A179" s="218" t="s">
        <v>292</v>
      </c>
      <c r="B179" s="219">
        <v>550</v>
      </c>
      <c r="C179" s="219">
        <v>550</v>
      </c>
      <c r="D179" s="162">
        <v>323</v>
      </c>
      <c r="E179" s="221">
        <f t="shared" si="2"/>
        <v>0.587272727272727</v>
      </c>
    </row>
    <row r="180" spans="1:5">
      <c r="A180" s="218" t="s">
        <v>293</v>
      </c>
      <c r="B180" s="219">
        <v>504</v>
      </c>
      <c r="C180" s="219">
        <v>504</v>
      </c>
      <c r="D180" s="162">
        <v>10</v>
      </c>
      <c r="E180" s="221">
        <f t="shared" si="2"/>
        <v>0.0198412698412698</v>
      </c>
    </row>
    <row r="181" spans="1:5">
      <c r="A181" s="218" t="s">
        <v>294</v>
      </c>
      <c r="B181" s="219">
        <v>504</v>
      </c>
      <c r="C181" s="219">
        <v>504</v>
      </c>
      <c r="D181" s="162">
        <v>10</v>
      </c>
      <c r="E181" s="221">
        <f t="shared" si="2"/>
        <v>0.0198412698412698</v>
      </c>
    </row>
    <row r="182" spans="1:5">
      <c r="A182" s="218" t="s">
        <v>295</v>
      </c>
      <c r="B182" s="219">
        <v>3092</v>
      </c>
      <c r="C182" s="219">
        <v>3092</v>
      </c>
      <c r="D182" s="162">
        <v>4569</v>
      </c>
      <c r="E182" s="221">
        <f t="shared" si="2"/>
        <v>1.47768434670116</v>
      </c>
    </row>
    <row r="183" spans="1:5">
      <c r="A183" s="218" t="s">
        <v>296</v>
      </c>
      <c r="B183" s="219">
        <v>29</v>
      </c>
      <c r="C183" s="219">
        <v>29</v>
      </c>
      <c r="D183" s="162">
        <v>50</v>
      </c>
      <c r="E183" s="221">
        <f t="shared" si="2"/>
        <v>1.72413793103448</v>
      </c>
    </row>
    <row r="184" spans="1:5">
      <c r="A184" s="218" t="s">
        <v>297</v>
      </c>
      <c r="B184" s="219">
        <v>2436</v>
      </c>
      <c r="C184" s="219">
        <v>2436</v>
      </c>
      <c r="D184" s="162">
        <v>2736</v>
      </c>
      <c r="E184" s="221">
        <f t="shared" si="2"/>
        <v>1.12315270935961</v>
      </c>
    </row>
    <row r="185" spans="1:5">
      <c r="A185" s="218" t="s">
        <v>298</v>
      </c>
      <c r="B185" s="219">
        <v>627</v>
      </c>
      <c r="C185" s="219">
        <v>627</v>
      </c>
      <c r="D185" s="162">
        <v>1783</v>
      </c>
      <c r="E185" s="221">
        <f t="shared" si="2"/>
        <v>2.84370015948963</v>
      </c>
    </row>
    <row r="186" spans="1:5">
      <c r="A186" s="218" t="s">
        <v>299</v>
      </c>
      <c r="B186" s="219">
        <v>120</v>
      </c>
      <c r="C186" s="219">
        <v>120</v>
      </c>
      <c r="D186" s="162">
        <v>1166</v>
      </c>
      <c r="E186" s="221">
        <f t="shared" si="2"/>
        <v>9.71666666666667</v>
      </c>
    </row>
    <row r="187" spans="1:5">
      <c r="A187" s="218" t="s">
        <v>300</v>
      </c>
      <c r="B187" s="219">
        <v>120</v>
      </c>
      <c r="C187" s="219">
        <v>120</v>
      </c>
      <c r="D187" s="162">
        <v>1166</v>
      </c>
      <c r="E187" s="221">
        <f t="shared" si="2"/>
        <v>9.71666666666667</v>
      </c>
    </row>
    <row r="188" spans="1:5">
      <c r="A188" s="218" t="s">
        <v>301</v>
      </c>
      <c r="B188" s="219">
        <v>30</v>
      </c>
      <c r="C188" s="219">
        <v>30</v>
      </c>
      <c r="D188" s="162">
        <v>22</v>
      </c>
      <c r="E188" s="221">
        <f t="shared" si="2"/>
        <v>0.733333333333333</v>
      </c>
    </row>
    <row r="189" spans="1:5">
      <c r="A189" s="218" t="s">
        <v>302</v>
      </c>
      <c r="B189" s="219">
        <v>10</v>
      </c>
      <c r="C189" s="219">
        <v>10</v>
      </c>
      <c r="D189" s="162">
        <v>10</v>
      </c>
      <c r="E189" s="221">
        <f t="shared" si="2"/>
        <v>1</v>
      </c>
    </row>
    <row r="190" spans="1:5">
      <c r="A190" s="218" t="s">
        <v>303</v>
      </c>
      <c r="B190" s="219">
        <v>20</v>
      </c>
      <c r="C190" s="219">
        <v>20</v>
      </c>
      <c r="D190" s="162">
        <v>12</v>
      </c>
      <c r="E190" s="221">
        <f t="shared" si="2"/>
        <v>0.6</v>
      </c>
    </row>
    <row r="191" spans="1:5">
      <c r="A191" s="218" t="s">
        <v>304</v>
      </c>
      <c r="B191" s="219">
        <v>95</v>
      </c>
      <c r="C191" s="219">
        <v>95</v>
      </c>
      <c r="D191" s="162"/>
      <c r="E191" s="221">
        <f t="shared" si="2"/>
        <v>0</v>
      </c>
    </row>
    <row r="192" spans="1:5">
      <c r="A192" s="218" t="s">
        <v>305</v>
      </c>
      <c r="B192" s="219">
        <v>95</v>
      </c>
      <c r="C192" s="219">
        <v>95</v>
      </c>
      <c r="D192" s="162"/>
      <c r="E192" s="221">
        <f t="shared" si="2"/>
        <v>0</v>
      </c>
    </row>
    <row r="193" spans="1:5">
      <c r="A193" s="218" t="s">
        <v>306</v>
      </c>
      <c r="B193" s="219">
        <v>2300</v>
      </c>
      <c r="C193" s="219">
        <v>2300</v>
      </c>
      <c r="D193" s="162"/>
      <c r="E193" s="221">
        <f t="shared" si="2"/>
        <v>0</v>
      </c>
    </row>
    <row r="194" spans="1:5">
      <c r="A194" s="218" t="s">
        <v>307</v>
      </c>
      <c r="B194" s="219">
        <v>2300</v>
      </c>
      <c r="C194" s="219">
        <v>2300</v>
      </c>
      <c r="D194" s="162"/>
      <c r="E194" s="221">
        <f t="shared" si="2"/>
        <v>0</v>
      </c>
    </row>
    <row r="195" spans="1:5">
      <c r="A195" s="218" t="s">
        <v>308</v>
      </c>
      <c r="B195" s="219">
        <v>2297</v>
      </c>
      <c r="C195" s="219">
        <v>2297</v>
      </c>
      <c r="D195" s="162">
        <v>7940</v>
      </c>
      <c r="E195" s="221">
        <f t="shared" si="2"/>
        <v>3.45668262951676</v>
      </c>
    </row>
    <row r="196" spans="1:5">
      <c r="A196" s="218" t="s">
        <v>309</v>
      </c>
      <c r="B196" s="219">
        <v>2297</v>
      </c>
      <c r="C196" s="219">
        <v>2297</v>
      </c>
      <c r="D196" s="162">
        <v>7940</v>
      </c>
      <c r="E196" s="221">
        <f t="shared" si="2"/>
        <v>3.45668262951676</v>
      </c>
    </row>
    <row r="197" spans="1:5">
      <c r="A197" s="218" t="s">
        <v>310</v>
      </c>
      <c r="B197" s="219">
        <v>12777</v>
      </c>
      <c r="C197" s="162">
        <v>12977</v>
      </c>
      <c r="D197" s="162">
        <v>18567</v>
      </c>
      <c r="E197" s="221">
        <f t="shared" si="2"/>
        <v>1.43076211759266</v>
      </c>
    </row>
    <row r="198" spans="1:5">
      <c r="A198" s="218" t="s">
        <v>311</v>
      </c>
      <c r="B198" s="219">
        <v>4597</v>
      </c>
      <c r="C198" s="219">
        <v>4597</v>
      </c>
      <c r="D198" s="162">
        <v>5426</v>
      </c>
      <c r="E198" s="221">
        <f t="shared" ref="E198:E261" si="3">D198/C198</f>
        <v>1.18033500108767</v>
      </c>
    </row>
    <row r="199" spans="1:5">
      <c r="A199" s="218" t="s">
        <v>312</v>
      </c>
      <c r="B199" s="219">
        <v>4597</v>
      </c>
      <c r="C199" s="219">
        <v>4597</v>
      </c>
      <c r="D199" s="162">
        <v>5426</v>
      </c>
      <c r="E199" s="221">
        <f t="shared" si="3"/>
        <v>1.18033500108767</v>
      </c>
    </row>
    <row r="200" spans="1:5">
      <c r="A200" s="218" t="s">
        <v>313</v>
      </c>
      <c r="B200" s="219">
        <v>3631</v>
      </c>
      <c r="C200" s="219">
        <v>3631</v>
      </c>
      <c r="D200" s="162">
        <v>3543</v>
      </c>
      <c r="E200" s="221">
        <f t="shared" si="3"/>
        <v>0.975764252272101</v>
      </c>
    </row>
    <row r="201" spans="1:5">
      <c r="A201" s="218" t="s">
        <v>314</v>
      </c>
      <c r="B201" s="219">
        <v>3631</v>
      </c>
      <c r="C201" s="219">
        <v>3631</v>
      </c>
      <c r="D201" s="162">
        <v>3543</v>
      </c>
      <c r="E201" s="221">
        <f t="shared" si="3"/>
        <v>0.975764252272101</v>
      </c>
    </row>
    <row r="202" spans="1:5">
      <c r="A202" s="218" t="s">
        <v>315</v>
      </c>
      <c r="B202" s="219">
        <v>2301</v>
      </c>
      <c r="C202" s="219">
        <v>2301</v>
      </c>
      <c r="D202" s="162"/>
      <c r="E202" s="221">
        <f t="shared" si="3"/>
        <v>0</v>
      </c>
    </row>
    <row r="203" spans="1:5">
      <c r="A203" s="218" t="s">
        <v>316</v>
      </c>
      <c r="B203" s="219">
        <v>2301</v>
      </c>
      <c r="C203" s="219">
        <v>2301</v>
      </c>
      <c r="D203" s="162"/>
      <c r="E203" s="221">
        <f t="shared" si="3"/>
        <v>0</v>
      </c>
    </row>
    <row r="204" spans="1:5">
      <c r="A204" s="218" t="s">
        <v>317</v>
      </c>
      <c r="B204" s="219">
        <v>2248</v>
      </c>
      <c r="C204" s="162">
        <v>2448</v>
      </c>
      <c r="D204" s="162">
        <v>9598</v>
      </c>
      <c r="E204" s="221">
        <f t="shared" si="3"/>
        <v>3.92075163398693</v>
      </c>
    </row>
    <row r="205" spans="1:5">
      <c r="A205" s="218" t="s">
        <v>318</v>
      </c>
      <c r="B205" s="219">
        <v>2248</v>
      </c>
      <c r="C205" s="162">
        <v>2448</v>
      </c>
      <c r="D205" s="162">
        <v>9598</v>
      </c>
      <c r="E205" s="221">
        <f t="shared" si="3"/>
        <v>3.92075163398693</v>
      </c>
    </row>
    <row r="206" spans="1:5">
      <c r="A206" s="218" t="s">
        <v>319</v>
      </c>
      <c r="B206" s="219">
        <v>36879</v>
      </c>
      <c r="C206" s="162">
        <v>36879</v>
      </c>
      <c r="D206" s="162">
        <v>39267</v>
      </c>
      <c r="E206" s="221">
        <f t="shared" si="3"/>
        <v>1.0647522980558</v>
      </c>
    </row>
    <row r="207" spans="1:5">
      <c r="A207" s="218" t="s">
        <v>320</v>
      </c>
      <c r="B207" s="219">
        <v>11589</v>
      </c>
      <c r="C207" s="219">
        <v>11589</v>
      </c>
      <c r="D207" s="162">
        <v>16305</v>
      </c>
      <c r="E207" s="221">
        <f t="shared" si="3"/>
        <v>1.40693761325395</v>
      </c>
    </row>
    <row r="208" spans="1:5">
      <c r="A208" s="218" t="s">
        <v>321</v>
      </c>
      <c r="B208" s="219">
        <v>1760</v>
      </c>
      <c r="C208" s="219">
        <v>1760</v>
      </c>
      <c r="D208" s="162">
        <v>1780</v>
      </c>
      <c r="E208" s="221">
        <f t="shared" si="3"/>
        <v>1.01136363636364</v>
      </c>
    </row>
    <row r="209" spans="1:5">
      <c r="A209" s="218" t="s">
        <v>322</v>
      </c>
      <c r="B209" s="219">
        <v>80</v>
      </c>
      <c r="C209" s="219">
        <v>80</v>
      </c>
      <c r="D209" s="162">
        <v>2322</v>
      </c>
      <c r="E209" s="221">
        <f t="shared" si="3"/>
        <v>29.025</v>
      </c>
    </row>
    <row r="210" spans="1:5">
      <c r="A210" s="218" t="s">
        <v>323</v>
      </c>
      <c r="B210" s="219">
        <v>320</v>
      </c>
      <c r="C210" s="219">
        <v>320</v>
      </c>
      <c r="D210" s="162">
        <v>1599</v>
      </c>
      <c r="E210" s="221">
        <f t="shared" si="3"/>
        <v>4.996875</v>
      </c>
    </row>
    <row r="211" spans="1:5">
      <c r="A211" s="218" t="s">
        <v>324</v>
      </c>
      <c r="B211" s="219">
        <v>109</v>
      </c>
      <c r="C211" s="219">
        <v>109</v>
      </c>
      <c r="D211" s="162">
        <v>999</v>
      </c>
      <c r="E211" s="221">
        <f t="shared" si="3"/>
        <v>9.1651376146789</v>
      </c>
    </row>
    <row r="212" spans="1:5">
      <c r="A212" s="218" t="s">
        <v>325</v>
      </c>
      <c r="B212" s="219">
        <v>300</v>
      </c>
      <c r="C212" s="219">
        <v>300</v>
      </c>
      <c r="D212" s="162">
        <v>500</v>
      </c>
      <c r="E212" s="221">
        <f t="shared" si="3"/>
        <v>1.66666666666667</v>
      </c>
    </row>
    <row r="213" spans="1:5">
      <c r="A213" s="218" t="s">
        <v>326</v>
      </c>
      <c r="B213" s="219">
        <v>120</v>
      </c>
      <c r="C213" s="219">
        <v>120</v>
      </c>
      <c r="D213" s="162">
        <v>300</v>
      </c>
      <c r="E213" s="221">
        <f t="shared" si="3"/>
        <v>2.5</v>
      </c>
    </row>
    <row r="214" spans="1:5">
      <c r="A214" s="218" t="s">
        <v>327</v>
      </c>
      <c r="B214" s="219">
        <v>4264</v>
      </c>
      <c r="C214" s="219">
        <v>4264</v>
      </c>
      <c r="D214" s="162">
        <v>5377</v>
      </c>
      <c r="E214" s="221">
        <f t="shared" si="3"/>
        <v>1.26102251407129</v>
      </c>
    </row>
    <row r="215" spans="1:5">
      <c r="A215" s="218" t="s">
        <v>328</v>
      </c>
      <c r="B215" s="219">
        <v>213</v>
      </c>
      <c r="C215" s="219">
        <v>213</v>
      </c>
      <c r="D215" s="162">
        <v>300</v>
      </c>
      <c r="E215" s="221">
        <f t="shared" si="3"/>
        <v>1.40845070422535</v>
      </c>
    </row>
    <row r="216" spans="1:5">
      <c r="A216" s="218" t="s">
        <v>329</v>
      </c>
      <c r="B216" s="219">
        <v>1600</v>
      </c>
      <c r="C216" s="219">
        <v>1600</v>
      </c>
      <c r="D216" s="162">
        <v>1599</v>
      </c>
      <c r="E216" s="221">
        <f t="shared" si="3"/>
        <v>0.999375</v>
      </c>
    </row>
    <row r="217" spans="1:5">
      <c r="A217" s="218" t="s">
        <v>330</v>
      </c>
      <c r="B217" s="219">
        <v>450</v>
      </c>
      <c r="C217" s="219">
        <v>450</v>
      </c>
      <c r="D217" s="162"/>
      <c r="E217" s="221">
        <f t="shared" si="3"/>
        <v>0</v>
      </c>
    </row>
    <row r="218" spans="1:5">
      <c r="A218" s="218" t="s">
        <v>331</v>
      </c>
      <c r="B218" s="219">
        <v>1846</v>
      </c>
      <c r="C218" s="219">
        <v>1846</v>
      </c>
      <c r="D218" s="162">
        <v>1029</v>
      </c>
      <c r="E218" s="221">
        <f t="shared" si="3"/>
        <v>0.557421451787649</v>
      </c>
    </row>
    <row r="219" spans="1:5">
      <c r="A219" s="218" t="s">
        <v>332</v>
      </c>
      <c r="B219" s="219">
        <v>527</v>
      </c>
      <c r="C219" s="219">
        <v>527</v>
      </c>
      <c r="D219" s="162">
        <v>500</v>
      </c>
      <c r="E219" s="221">
        <f t="shared" si="3"/>
        <v>0.94876660341556</v>
      </c>
    </row>
    <row r="220" spans="1:5">
      <c r="A220" s="218" t="s">
        <v>333</v>
      </c>
      <c r="B220" s="219">
        <v>3886</v>
      </c>
      <c r="C220" s="219">
        <v>3886</v>
      </c>
      <c r="D220" s="162">
        <v>2329</v>
      </c>
      <c r="E220" s="221">
        <f t="shared" si="3"/>
        <v>0.599330931549151</v>
      </c>
    </row>
    <row r="221" spans="1:5">
      <c r="A221" s="218" t="s">
        <v>334</v>
      </c>
      <c r="B221" s="219">
        <v>850</v>
      </c>
      <c r="C221" s="219">
        <v>850</v>
      </c>
      <c r="D221" s="162">
        <v>850</v>
      </c>
      <c r="E221" s="221">
        <f t="shared" si="3"/>
        <v>1</v>
      </c>
    </row>
    <row r="222" spans="1:5">
      <c r="A222" s="218" t="s">
        <v>335</v>
      </c>
      <c r="B222" s="219">
        <v>910</v>
      </c>
      <c r="C222" s="219">
        <v>910</v>
      </c>
      <c r="D222" s="162">
        <v>920</v>
      </c>
      <c r="E222" s="221">
        <f t="shared" si="3"/>
        <v>1.01098901098901</v>
      </c>
    </row>
    <row r="223" spans="1:5">
      <c r="A223" s="218" t="s">
        <v>336</v>
      </c>
      <c r="B223" s="219">
        <v>98</v>
      </c>
      <c r="C223" s="219">
        <v>98</v>
      </c>
      <c r="D223" s="162"/>
      <c r="E223" s="221">
        <f t="shared" si="3"/>
        <v>0</v>
      </c>
    </row>
    <row r="224" spans="1:5">
      <c r="A224" s="218" t="s">
        <v>337</v>
      </c>
      <c r="B224" s="219">
        <v>120</v>
      </c>
      <c r="C224" s="219">
        <v>120</v>
      </c>
      <c r="D224" s="162"/>
      <c r="E224" s="221">
        <f t="shared" si="3"/>
        <v>0</v>
      </c>
    </row>
    <row r="225" spans="1:5">
      <c r="A225" s="218" t="s">
        <v>338</v>
      </c>
      <c r="B225" s="219">
        <v>160</v>
      </c>
      <c r="C225" s="219">
        <v>160</v>
      </c>
      <c r="D225" s="162"/>
      <c r="E225" s="221">
        <f t="shared" si="3"/>
        <v>0</v>
      </c>
    </row>
    <row r="226" spans="1:5">
      <c r="A226" s="218" t="s">
        <v>339</v>
      </c>
      <c r="B226" s="219">
        <v>65</v>
      </c>
      <c r="C226" s="219">
        <v>65</v>
      </c>
      <c r="D226" s="162"/>
      <c r="E226" s="221">
        <f t="shared" si="3"/>
        <v>0</v>
      </c>
    </row>
    <row r="227" spans="1:5">
      <c r="A227" s="218" t="s">
        <v>340</v>
      </c>
      <c r="B227" s="219">
        <v>1683</v>
      </c>
      <c r="C227" s="219">
        <v>1683</v>
      </c>
      <c r="D227" s="162">
        <v>559</v>
      </c>
      <c r="E227" s="221">
        <f t="shared" si="3"/>
        <v>0.332144979203803</v>
      </c>
    </row>
    <row r="228" spans="1:5">
      <c r="A228" s="218" t="s">
        <v>341</v>
      </c>
      <c r="B228" s="219">
        <v>10057</v>
      </c>
      <c r="C228" s="219">
        <v>10057</v>
      </c>
      <c r="D228" s="162">
        <v>5225</v>
      </c>
      <c r="E228" s="221">
        <f t="shared" si="3"/>
        <v>0.519538629810082</v>
      </c>
    </row>
    <row r="229" spans="1:5">
      <c r="A229" s="218" t="s">
        <v>342</v>
      </c>
      <c r="B229" s="219">
        <v>1046</v>
      </c>
      <c r="C229" s="219">
        <v>1046</v>
      </c>
      <c r="D229" s="162">
        <v>1053</v>
      </c>
      <c r="E229" s="221">
        <f t="shared" si="3"/>
        <v>1.00669216061185</v>
      </c>
    </row>
    <row r="230" spans="1:5">
      <c r="A230" s="218" t="s">
        <v>343</v>
      </c>
      <c r="B230" s="219">
        <v>7522</v>
      </c>
      <c r="C230" s="219">
        <v>7522</v>
      </c>
      <c r="D230" s="162">
        <v>3100</v>
      </c>
      <c r="E230" s="221">
        <f t="shared" si="3"/>
        <v>0.412124434990694</v>
      </c>
    </row>
    <row r="231" spans="1:5">
      <c r="A231" s="218" t="s">
        <v>344</v>
      </c>
      <c r="B231" s="219">
        <v>200</v>
      </c>
      <c r="C231" s="219">
        <v>200</v>
      </c>
      <c r="D231" s="162">
        <v>300</v>
      </c>
      <c r="E231" s="221">
        <f t="shared" si="3"/>
        <v>1.5</v>
      </c>
    </row>
    <row r="232" spans="1:5">
      <c r="A232" s="218" t="s">
        <v>345</v>
      </c>
      <c r="B232" s="219">
        <v>200</v>
      </c>
      <c r="C232" s="219">
        <v>200</v>
      </c>
      <c r="D232" s="162">
        <v>300</v>
      </c>
      <c r="E232" s="221">
        <f t="shared" si="3"/>
        <v>1.5</v>
      </c>
    </row>
    <row r="233" spans="1:5">
      <c r="A233" s="218" t="s">
        <v>346</v>
      </c>
      <c r="B233" s="219">
        <v>150</v>
      </c>
      <c r="C233" s="219">
        <v>150</v>
      </c>
      <c r="D233" s="162">
        <v>472</v>
      </c>
      <c r="E233" s="221">
        <f t="shared" si="3"/>
        <v>3.14666666666667</v>
      </c>
    </row>
    <row r="234" spans="1:5">
      <c r="A234" s="218" t="s">
        <v>347</v>
      </c>
      <c r="B234" s="219">
        <v>500</v>
      </c>
      <c r="C234" s="219">
        <v>500</v>
      </c>
      <c r="D234" s="162"/>
      <c r="E234" s="221">
        <f t="shared" si="3"/>
        <v>0</v>
      </c>
    </row>
    <row r="235" spans="1:5">
      <c r="A235" s="218" t="s">
        <v>348</v>
      </c>
      <c r="B235" s="219">
        <v>439</v>
      </c>
      <c r="C235" s="219">
        <v>439</v>
      </c>
      <c r="D235" s="162"/>
      <c r="E235" s="221">
        <f t="shared" si="3"/>
        <v>0</v>
      </c>
    </row>
    <row r="236" spans="1:5">
      <c r="A236" s="218" t="s">
        <v>349</v>
      </c>
      <c r="B236" s="219">
        <v>3450</v>
      </c>
      <c r="C236" s="219">
        <v>3450</v>
      </c>
      <c r="D236" s="162">
        <v>7637</v>
      </c>
      <c r="E236" s="221">
        <f t="shared" si="3"/>
        <v>2.2136231884058</v>
      </c>
    </row>
    <row r="237" spans="1:5">
      <c r="A237" s="218" t="s">
        <v>350</v>
      </c>
      <c r="B237" s="219">
        <v>258</v>
      </c>
      <c r="C237" s="219">
        <v>258</v>
      </c>
      <c r="D237" s="162">
        <v>1637</v>
      </c>
      <c r="E237" s="221">
        <f t="shared" si="3"/>
        <v>6.34496124031008</v>
      </c>
    </row>
    <row r="238" spans="1:5">
      <c r="A238" s="218" t="s">
        <v>351</v>
      </c>
      <c r="B238" s="219">
        <v>3192</v>
      </c>
      <c r="C238" s="219">
        <v>3192</v>
      </c>
      <c r="D238" s="162">
        <v>6000</v>
      </c>
      <c r="E238" s="221">
        <f t="shared" si="3"/>
        <v>1.8796992481203</v>
      </c>
    </row>
    <row r="239" spans="1:5">
      <c r="A239" s="218" t="s">
        <v>352</v>
      </c>
      <c r="B239" s="219">
        <v>2749</v>
      </c>
      <c r="C239" s="219">
        <v>2749</v>
      </c>
      <c r="D239" s="162">
        <v>1398</v>
      </c>
      <c r="E239" s="221">
        <f t="shared" si="3"/>
        <v>0.50854856311386</v>
      </c>
    </row>
    <row r="240" spans="1:5">
      <c r="A240" s="218" t="s">
        <v>353</v>
      </c>
      <c r="B240" s="219">
        <v>2749</v>
      </c>
      <c r="C240" s="219">
        <v>2749</v>
      </c>
      <c r="D240" s="162">
        <v>1398</v>
      </c>
      <c r="E240" s="221">
        <f t="shared" si="3"/>
        <v>0.50854856311386</v>
      </c>
    </row>
    <row r="241" spans="1:5">
      <c r="A241" s="218" t="s">
        <v>354</v>
      </c>
      <c r="B241" s="219">
        <v>2031</v>
      </c>
      <c r="C241" s="219">
        <v>2031</v>
      </c>
      <c r="D241" s="162">
        <v>3061</v>
      </c>
      <c r="E241" s="221">
        <f t="shared" si="3"/>
        <v>1.50713934022649</v>
      </c>
    </row>
    <row r="242" spans="1:5">
      <c r="A242" s="218" t="s">
        <v>355</v>
      </c>
      <c r="B242" s="219">
        <v>2031</v>
      </c>
      <c r="C242" s="219">
        <v>2031</v>
      </c>
      <c r="D242" s="162">
        <v>3061</v>
      </c>
      <c r="E242" s="221">
        <f t="shared" si="3"/>
        <v>1.50713934022649</v>
      </c>
    </row>
    <row r="243" spans="1:5">
      <c r="A243" s="218" t="s">
        <v>356</v>
      </c>
      <c r="B243" s="219">
        <v>3117</v>
      </c>
      <c r="C243" s="219">
        <v>3117</v>
      </c>
      <c r="D243" s="162">
        <v>1254</v>
      </c>
      <c r="E243" s="221">
        <f t="shared" si="3"/>
        <v>0.402309913378248</v>
      </c>
    </row>
    <row r="244" spans="1:5">
      <c r="A244" s="218" t="s">
        <v>357</v>
      </c>
      <c r="B244" s="222">
        <v>3117</v>
      </c>
      <c r="C244" s="222">
        <v>3117</v>
      </c>
      <c r="D244" s="190">
        <v>1254</v>
      </c>
      <c r="E244" s="221">
        <f t="shared" si="3"/>
        <v>0.402309913378248</v>
      </c>
    </row>
    <row r="245" spans="1:5">
      <c r="A245" s="218" t="s">
        <v>358</v>
      </c>
      <c r="B245" s="219">
        <v>13382</v>
      </c>
      <c r="C245" s="166">
        <v>11809</v>
      </c>
      <c r="D245" s="162">
        <v>8090</v>
      </c>
      <c r="E245" s="221">
        <f t="shared" si="3"/>
        <v>0.685070708781438</v>
      </c>
    </row>
    <row r="246" spans="1:5">
      <c r="A246" s="218" t="s">
        <v>359</v>
      </c>
      <c r="B246" s="223">
        <v>12631</v>
      </c>
      <c r="C246" s="223">
        <v>11058</v>
      </c>
      <c r="D246" s="164">
        <v>6535</v>
      </c>
      <c r="E246" s="221">
        <f t="shared" si="3"/>
        <v>0.590974859829987</v>
      </c>
    </row>
    <row r="247" spans="1:5">
      <c r="A247" s="218" t="s">
        <v>360</v>
      </c>
      <c r="B247" s="219">
        <v>3742</v>
      </c>
      <c r="C247" s="223">
        <v>3300</v>
      </c>
      <c r="D247" s="162">
        <v>2354</v>
      </c>
      <c r="E247" s="221">
        <f t="shared" si="3"/>
        <v>0.713333333333333</v>
      </c>
    </row>
    <row r="248" spans="1:5">
      <c r="A248" s="218" t="s">
        <v>361</v>
      </c>
      <c r="B248" s="219">
        <v>3525</v>
      </c>
      <c r="C248" s="223">
        <v>2850</v>
      </c>
      <c r="D248" s="162">
        <v>1533</v>
      </c>
      <c r="E248" s="221">
        <f t="shared" si="3"/>
        <v>0.537894736842105</v>
      </c>
    </row>
    <row r="249" spans="1:5">
      <c r="A249" s="218" t="s">
        <v>362</v>
      </c>
      <c r="B249" s="219">
        <v>4244</v>
      </c>
      <c r="C249" s="223">
        <v>3000</v>
      </c>
      <c r="D249" s="162">
        <v>2148</v>
      </c>
      <c r="E249" s="221">
        <f t="shared" si="3"/>
        <v>0.716</v>
      </c>
    </row>
    <row r="250" spans="1:5">
      <c r="A250" s="218" t="s">
        <v>363</v>
      </c>
      <c r="B250" s="219">
        <v>1120</v>
      </c>
      <c r="C250" s="223">
        <v>1908</v>
      </c>
      <c r="D250" s="162">
        <v>500</v>
      </c>
      <c r="E250" s="221">
        <f t="shared" si="3"/>
        <v>0.262054507337526</v>
      </c>
    </row>
    <row r="251" spans="1:5">
      <c r="A251" s="218" t="s">
        <v>364</v>
      </c>
      <c r="B251" s="219">
        <v>751</v>
      </c>
      <c r="C251" s="223">
        <v>751</v>
      </c>
      <c r="D251" s="162">
        <v>1555</v>
      </c>
      <c r="E251" s="221">
        <f t="shared" si="3"/>
        <v>2.07057256990679</v>
      </c>
    </row>
    <row r="252" spans="1:5">
      <c r="A252" s="218" t="s">
        <v>365</v>
      </c>
      <c r="B252" s="222">
        <v>751</v>
      </c>
      <c r="C252" s="223">
        <v>751</v>
      </c>
      <c r="D252" s="190">
        <v>1555</v>
      </c>
      <c r="E252" s="221">
        <f t="shared" si="3"/>
        <v>2.07057256990679</v>
      </c>
    </row>
    <row r="253" spans="1:5">
      <c r="A253" s="218" t="s">
        <v>366</v>
      </c>
      <c r="B253" s="219">
        <v>1975</v>
      </c>
      <c r="C253" s="166">
        <v>1975</v>
      </c>
      <c r="D253" s="162">
        <v>3213</v>
      </c>
      <c r="E253" s="221">
        <f t="shared" si="3"/>
        <v>1.62683544303797</v>
      </c>
    </row>
    <row r="254" spans="1:5">
      <c r="A254" s="218" t="s">
        <v>367</v>
      </c>
      <c r="B254" s="223">
        <v>675</v>
      </c>
      <c r="C254" s="223">
        <v>675</v>
      </c>
      <c r="D254" s="164">
        <v>922</v>
      </c>
      <c r="E254" s="221">
        <f t="shared" si="3"/>
        <v>1.36592592592593</v>
      </c>
    </row>
    <row r="255" spans="1:5">
      <c r="A255" s="218" t="s">
        <v>368</v>
      </c>
      <c r="B255" s="219">
        <v>675</v>
      </c>
      <c r="C255" s="219">
        <v>675</v>
      </c>
      <c r="D255" s="162">
        <v>922</v>
      </c>
      <c r="E255" s="221">
        <f t="shared" si="3"/>
        <v>1.36592592592593</v>
      </c>
    </row>
    <row r="256" spans="1:5">
      <c r="A256" s="218" t="s">
        <v>369</v>
      </c>
      <c r="B256" s="219">
        <v>1300</v>
      </c>
      <c r="C256" s="219">
        <v>1300</v>
      </c>
      <c r="D256" s="162">
        <v>2291</v>
      </c>
      <c r="E256" s="221">
        <f t="shared" si="3"/>
        <v>1.76230769230769</v>
      </c>
    </row>
    <row r="257" spans="1:5">
      <c r="A257" s="218" t="s">
        <v>370</v>
      </c>
      <c r="B257" s="222">
        <v>1300</v>
      </c>
      <c r="C257" s="222">
        <v>1300</v>
      </c>
      <c r="D257" s="190">
        <v>2291</v>
      </c>
      <c r="E257" s="221">
        <f t="shared" si="3"/>
        <v>1.76230769230769</v>
      </c>
    </row>
    <row r="258" spans="1:5">
      <c r="A258" s="218" t="s">
        <v>371</v>
      </c>
      <c r="B258" s="219">
        <v>1485</v>
      </c>
      <c r="C258" s="219">
        <v>1485</v>
      </c>
      <c r="D258" s="162">
        <v>4989</v>
      </c>
      <c r="E258" s="221">
        <f t="shared" si="3"/>
        <v>3.35959595959596</v>
      </c>
    </row>
    <row r="259" spans="1:5">
      <c r="A259" s="218" t="s">
        <v>372</v>
      </c>
      <c r="B259" s="223">
        <v>1485</v>
      </c>
      <c r="C259" s="223">
        <v>1485</v>
      </c>
      <c r="D259" s="164">
        <v>4989</v>
      </c>
      <c r="E259" s="221">
        <f t="shared" si="3"/>
        <v>3.35959595959596</v>
      </c>
    </row>
    <row r="260" spans="1:5">
      <c r="A260" s="218" t="s">
        <v>373</v>
      </c>
      <c r="B260" s="219">
        <v>570</v>
      </c>
      <c r="C260" s="219">
        <v>570</v>
      </c>
      <c r="D260" s="162">
        <v>1836</v>
      </c>
      <c r="E260" s="221">
        <f t="shared" si="3"/>
        <v>3.22105263157895</v>
      </c>
    </row>
    <row r="261" spans="1:5">
      <c r="A261" s="218" t="s">
        <v>374</v>
      </c>
      <c r="B261" s="222">
        <v>915</v>
      </c>
      <c r="C261" s="222">
        <v>915</v>
      </c>
      <c r="D261" s="190">
        <v>3153</v>
      </c>
      <c r="E261" s="221">
        <f t="shared" si="3"/>
        <v>3.44590163934426</v>
      </c>
    </row>
    <row r="262" spans="1:5">
      <c r="A262" s="218" t="s">
        <v>375</v>
      </c>
      <c r="B262" s="219">
        <v>10</v>
      </c>
      <c r="C262" s="219">
        <v>10</v>
      </c>
      <c r="D262" s="162">
        <v>14</v>
      </c>
      <c r="E262" s="221">
        <f t="shared" ref="E262:E287" si="4">D262/C262</f>
        <v>1.4</v>
      </c>
    </row>
    <row r="263" spans="1:5">
      <c r="A263" s="218" t="s">
        <v>376</v>
      </c>
      <c r="B263" s="224">
        <v>10</v>
      </c>
      <c r="C263" s="224">
        <v>10</v>
      </c>
      <c r="D263" s="225">
        <v>14</v>
      </c>
      <c r="E263" s="221">
        <f t="shared" si="4"/>
        <v>1.4</v>
      </c>
    </row>
    <row r="264" spans="1:5">
      <c r="A264" s="218" t="s">
        <v>377</v>
      </c>
      <c r="B264" s="219">
        <v>3422</v>
      </c>
      <c r="C264" s="219">
        <v>3422</v>
      </c>
      <c r="D264" s="162">
        <v>2912</v>
      </c>
      <c r="E264" s="221">
        <f t="shared" si="4"/>
        <v>0.850964348334307</v>
      </c>
    </row>
    <row r="265" spans="1:5">
      <c r="A265" s="218" t="s">
        <v>378</v>
      </c>
      <c r="B265" s="223">
        <v>3422</v>
      </c>
      <c r="C265" s="223">
        <v>3422</v>
      </c>
      <c r="D265" s="164">
        <v>2711</v>
      </c>
      <c r="E265" s="221">
        <f t="shared" si="4"/>
        <v>0.792226767971946</v>
      </c>
    </row>
    <row r="266" spans="1:5">
      <c r="A266" s="218" t="s">
        <v>379</v>
      </c>
      <c r="B266" s="219">
        <v>1699</v>
      </c>
      <c r="C266" s="219">
        <v>1699</v>
      </c>
      <c r="D266" s="162">
        <v>1599</v>
      </c>
      <c r="E266" s="221">
        <f t="shared" si="4"/>
        <v>0.941141848145968</v>
      </c>
    </row>
    <row r="267" spans="1:5">
      <c r="A267" s="218" t="s">
        <v>380</v>
      </c>
      <c r="B267" s="219">
        <v>380</v>
      </c>
      <c r="C267" s="219">
        <v>380</v>
      </c>
      <c r="D267" s="162">
        <v>580</v>
      </c>
      <c r="E267" s="221">
        <f t="shared" si="4"/>
        <v>1.52631578947368</v>
      </c>
    </row>
    <row r="268" spans="1:5">
      <c r="A268" s="218" t="s">
        <v>381</v>
      </c>
      <c r="B268" s="222">
        <v>1343</v>
      </c>
      <c r="C268" s="222">
        <v>1343</v>
      </c>
      <c r="D268" s="190">
        <v>532</v>
      </c>
      <c r="E268" s="221">
        <f t="shared" si="4"/>
        <v>0.396128071481757</v>
      </c>
    </row>
    <row r="269" spans="1:5">
      <c r="A269" s="218" t="s">
        <v>382</v>
      </c>
      <c r="B269" s="219">
        <v>14213</v>
      </c>
      <c r="C269" s="219">
        <v>14213</v>
      </c>
      <c r="D269" s="162">
        <v>17235</v>
      </c>
      <c r="E269" s="221">
        <f t="shared" si="4"/>
        <v>1.21262224723844</v>
      </c>
    </row>
    <row r="270" spans="1:5">
      <c r="A270" s="218" t="s">
        <v>383</v>
      </c>
      <c r="B270" s="223">
        <v>14213</v>
      </c>
      <c r="C270" s="223">
        <v>14213</v>
      </c>
      <c r="D270" s="164">
        <v>16165</v>
      </c>
      <c r="E270" s="221">
        <f t="shared" si="4"/>
        <v>1.13733905579399</v>
      </c>
    </row>
    <row r="271" spans="1:5">
      <c r="A271" s="218" t="s">
        <v>384</v>
      </c>
      <c r="B271" s="222">
        <v>14213</v>
      </c>
      <c r="C271" s="222">
        <v>14213</v>
      </c>
      <c r="D271" s="190">
        <v>1070</v>
      </c>
      <c r="E271" s="221">
        <f t="shared" si="4"/>
        <v>0.0752831914444523</v>
      </c>
    </row>
    <row r="272" spans="1:5">
      <c r="A272" s="218" t="s">
        <v>385</v>
      </c>
      <c r="B272" s="219">
        <v>2415</v>
      </c>
      <c r="C272" s="219">
        <v>2415</v>
      </c>
      <c r="D272" s="162">
        <v>1098</v>
      </c>
      <c r="E272" s="221">
        <f t="shared" si="4"/>
        <v>0.454658385093168</v>
      </c>
    </row>
    <row r="273" spans="1:5">
      <c r="A273" s="218" t="s">
        <v>386</v>
      </c>
      <c r="B273" s="223">
        <v>2415</v>
      </c>
      <c r="C273" s="223">
        <v>2415</v>
      </c>
      <c r="D273" s="164">
        <v>993</v>
      </c>
      <c r="E273" s="221">
        <f t="shared" si="4"/>
        <v>0.411180124223603</v>
      </c>
    </row>
    <row r="274" spans="1:5">
      <c r="A274" s="218" t="s">
        <v>387</v>
      </c>
      <c r="B274" s="222">
        <v>2415</v>
      </c>
      <c r="C274" s="222">
        <v>2415</v>
      </c>
      <c r="D274" s="190">
        <v>105</v>
      </c>
      <c r="E274" s="221">
        <f t="shared" si="4"/>
        <v>0.0434782608695652</v>
      </c>
    </row>
    <row r="275" spans="1:5">
      <c r="A275" s="218" t="s">
        <v>388</v>
      </c>
      <c r="B275" s="219">
        <v>1061</v>
      </c>
      <c r="C275" s="219">
        <v>1061</v>
      </c>
      <c r="D275" s="162">
        <v>1945</v>
      </c>
      <c r="E275" s="221">
        <f t="shared" si="4"/>
        <v>1.83317624882187</v>
      </c>
    </row>
    <row r="276" spans="1:5">
      <c r="A276" s="218" t="s">
        <v>389</v>
      </c>
      <c r="B276" s="223">
        <v>984</v>
      </c>
      <c r="C276" s="223">
        <v>984</v>
      </c>
      <c r="D276" s="164">
        <v>1864</v>
      </c>
      <c r="E276" s="221">
        <f t="shared" si="4"/>
        <v>1.89430894308943</v>
      </c>
    </row>
    <row r="277" spans="1:5">
      <c r="A277" s="218" t="s">
        <v>390</v>
      </c>
      <c r="B277" s="219">
        <v>984</v>
      </c>
      <c r="C277" s="219">
        <v>984</v>
      </c>
      <c r="D277" s="162">
        <v>1864</v>
      </c>
      <c r="E277" s="221">
        <f t="shared" si="4"/>
        <v>1.89430894308943</v>
      </c>
    </row>
    <row r="278" spans="1:5">
      <c r="A278" s="218" t="s">
        <v>391</v>
      </c>
      <c r="B278" s="219">
        <v>77</v>
      </c>
      <c r="C278" s="219">
        <v>77</v>
      </c>
      <c r="D278" s="162">
        <v>81</v>
      </c>
      <c r="E278" s="221">
        <f t="shared" si="4"/>
        <v>1.05194805194805</v>
      </c>
    </row>
    <row r="279" spans="1:5">
      <c r="A279" s="218" t="s">
        <v>392</v>
      </c>
      <c r="B279" s="222">
        <v>77</v>
      </c>
      <c r="C279" s="222">
        <v>77</v>
      </c>
      <c r="D279" s="190">
        <v>81</v>
      </c>
      <c r="E279" s="221">
        <f t="shared" si="4"/>
        <v>1.05194805194805</v>
      </c>
    </row>
    <row r="280" spans="1:5">
      <c r="A280" s="218" t="s">
        <v>393</v>
      </c>
      <c r="B280" s="219">
        <v>3500</v>
      </c>
      <c r="C280" s="219">
        <v>3500</v>
      </c>
      <c r="D280" s="162"/>
      <c r="E280" s="221">
        <f t="shared" si="4"/>
        <v>0</v>
      </c>
    </row>
    <row r="281" spans="1:5">
      <c r="A281" s="218" t="s">
        <v>394</v>
      </c>
      <c r="B281" s="219">
        <v>6124</v>
      </c>
      <c r="C281" s="219">
        <v>6124</v>
      </c>
      <c r="D281" s="162">
        <v>472</v>
      </c>
      <c r="E281" s="221">
        <f t="shared" si="4"/>
        <v>0.0770738079686479</v>
      </c>
    </row>
    <row r="282" spans="1:5">
      <c r="A282" s="218" t="s">
        <v>395</v>
      </c>
      <c r="B282" s="223">
        <v>6124</v>
      </c>
      <c r="C282" s="223">
        <v>6124</v>
      </c>
      <c r="D282" s="164">
        <v>472</v>
      </c>
      <c r="E282" s="221">
        <f t="shared" si="4"/>
        <v>0.0770738079686479</v>
      </c>
    </row>
    <row r="283" spans="1:5">
      <c r="A283" s="218" t="s">
        <v>396</v>
      </c>
      <c r="B283" s="222">
        <v>6124</v>
      </c>
      <c r="C283" s="222">
        <v>6124</v>
      </c>
      <c r="D283" s="190">
        <v>472</v>
      </c>
      <c r="E283" s="221">
        <f t="shared" si="4"/>
        <v>0.0770738079686479</v>
      </c>
    </row>
    <row r="284" spans="1:5">
      <c r="A284" s="218" t="s">
        <v>397</v>
      </c>
      <c r="B284" s="219">
        <v>11981</v>
      </c>
      <c r="C284" s="219">
        <v>11981</v>
      </c>
      <c r="D284" s="162">
        <v>8526</v>
      </c>
      <c r="E284" s="221">
        <f t="shared" si="4"/>
        <v>0.711626742342042</v>
      </c>
    </row>
    <row r="285" spans="1:5">
      <c r="A285" s="218" t="s">
        <v>398</v>
      </c>
      <c r="B285" s="223">
        <v>11982</v>
      </c>
      <c r="C285" s="223">
        <v>11982</v>
      </c>
      <c r="D285" s="164">
        <v>8527</v>
      </c>
      <c r="E285" s="221">
        <f t="shared" si="4"/>
        <v>0.711650809547655</v>
      </c>
    </row>
    <row r="286" spans="1:5">
      <c r="A286" s="218" t="s">
        <v>399</v>
      </c>
      <c r="B286" s="222">
        <v>11982</v>
      </c>
      <c r="C286" s="222">
        <v>11982</v>
      </c>
      <c r="D286" s="190">
        <v>8528</v>
      </c>
      <c r="E286" s="221">
        <f t="shared" si="4"/>
        <v>0.71173426806877</v>
      </c>
    </row>
    <row r="287" spans="1:5">
      <c r="A287" s="226" t="s">
        <v>400</v>
      </c>
      <c r="B287" s="219">
        <v>258657</v>
      </c>
      <c r="C287" s="166">
        <v>255000</v>
      </c>
      <c r="D287" s="166">
        <v>265631</v>
      </c>
      <c r="E287" s="221">
        <f t="shared" si="4"/>
        <v>1.04169019607843</v>
      </c>
    </row>
  </sheetData>
  <mergeCells count="2">
    <mergeCell ref="A2:E2"/>
    <mergeCell ref="A3:D3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73"/>
  <sheetViews>
    <sheetView showZeros="0" workbookViewId="0">
      <selection activeCell="A6" sqref="A6"/>
    </sheetView>
  </sheetViews>
  <sheetFormatPr defaultColWidth="12.125" defaultRowHeight="16.9" customHeight="true"/>
  <cols>
    <col min="1" max="1" width="9.75" style="142" customWidth="true"/>
    <col min="2" max="2" width="32.125" style="142" customWidth="true"/>
    <col min="3" max="3" width="35.125" style="142" customWidth="true"/>
    <col min="4" max="250" width="12.125" style="142" customWidth="true"/>
    <col min="251" max="251" width="12.125" style="193"/>
    <col min="252" max="252" width="12.125" style="142"/>
  </cols>
  <sheetData>
    <row r="1" customHeight="true" spans="1:1">
      <c r="A1" s="142" t="s">
        <v>401</v>
      </c>
    </row>
    <row r="2" s="142" customFormat="true" ht="22" customHeight="true" spans="1:251">
      <c r="A2" s="209" t="s">
        <v>5</v>
      </c>
      <c r="B2" s="209"/>
      <c r="C2" s="209"/>
      <c r="IQ2" s="193"/>
    </row>
    <row r="3" s="142" customFormat="true" customHeight="true" spans="1:251">
      <c r="A3" s="10" t="s">
        <v>28</v>
      </c>
      <c r="B3" s="210"/>
      <c r="C3" s="211" t="s">
        <v>29</v>
      </c>
      <c r="D3" s="212"/>
      <c r="E3" s="212"/>
      <c r="F3" s="212"/>
      <c r="G3" s="212"/>
      <c r="IQ3" s="193"/>
    </row>
    <row r="4" s="142" customFormat="true" ht="32" customHeight="true" spans="1:251">
      <c r="A4" s="213" t="s">
        <v>402</v>
      </c>
      <c r="B4" s="213" t="s">
        <v>403</v>
      </c>
      <c r="C4" s="213" t="s">
        <v>33</v>
      </c>
      <c r="IQ4" s="193"/>
    </row>
    <row r="5" s="142" customFormat="true" customHeight="true" spans="1:251">
      <c r="A5" s="165"/>
      <c r="B5" s="187" t="s">
        <v>404</v>
      </c>
      <c r="C5" s="162">
        <v>265631</v>
      </c>
      <c r="IQ5" s="193"/>
    </row>
    <row r="6" s="142" customFormat="true" customHeight="true" spans="1:251">
      <c r="A6" s="214">
        <v>501</v>
      </c>
      <c r="B6" s="159" t="s">
        <v>405</v>
      </c>
      <c r="C6" s="162">
        <v>40518</v>
      </c>
      <c r="IQ6" s="193"/>
    </row>
    <row r="7" s="142" customFormat="true" customHeight="true" spans="1:251">
      <c r="A7" s="165">
        <v>50101</v>
      </c>
      <c r="B7" s="161" t="s">
        <v>406</v>
      </c>
      <c r="C7" s="162">
        <v>28150</v>
      </c>
      <c r="IQ7" s="193"/>
    </row>
    <row r="8" s="142" customFormat="true" customHeight="true" spans="1:251">
      <c r="A8" s="165">
        <v>50102</v>
      </c>
      <c r="B8" s="161" t="s">
        <v>407</v>
      </c>
      <c r="C8" s="162">
        <v>3835</v>
      </c>
      <c r="IQ8" s="193"/>
    </row>
    <row r="9" s="142" customFormat="true" customHeight="true" spans="1:251">
      <c r="A9" s="165">
        <v>50103</v>
      </c>
      <c r="B9" s="161" t="s">
        <v>408</v>
      </c>
      <c r="C9" s="162">
        <v>1673</v>
      </c>
      <c r="IQ9" s="193"/>
    </row>
    <row r="10" s="142" customFormat="true" customHeight="true" spans="1:251">
      <c r="A10" s="165">
        <v>50199</v>
      </c>
      <c r="B10" s="161" t="s">
        <v>409</v>
      </c>
      <c r="C10" s="162">
        <v>6860</v>
      </c>
      <c r="IQ10" s="193"/>
    </row>
    <row r="11" s="142" customFormat="true" customHeight="true" spans="1:251">
      <c r="A11" s="214">
        <v>502</v>
      </c>
      <c r="B11" s="159" t="s">
        <v>410</v>
      </c>
      <c r="C11" s="162">
        <v>50266</v>
      </c>
      <c r="IQ11" s="193"/>
    </row>
    <row r="12" s="142" customFormat="true" customHeight="true" spans="1:251">
      <c r="A12" s="165">
        <v>50201</v>
      </c>
      <c r="B12" s="161" t="s">
        <v>411</v>
      </c>
      <c r="C12" s="162">
        <v>4551</v>
      </c>
      <c r="IQ12" s="193"/>
    </row>
    <row r="13" s="142" customFormat="true" customHeight="true" spans="1:251">
      <c r="A13" s="165">
        <v>50202</v>
      </c>
      <c r="B13" s="161" t="s">
        <v>412</v>
      </c>
      <c r="C13" s="162">
        <v>169</v>
      </c>
      <c r="IQ13" s="193"/>
    </row>
    <row r="14" s="142" customFormat="true" customHeight="true" spans="1:251">
      <c r="A14" s="165">
        <v>50203</v>
      </c>
      <c r="B14" s="161" t="s">
        <v>413</v>
      </c>
      <c r="C14" s="162">
        <v>167</v>
      </c>
      <c r="IQ14" s="193"/>
    </row>
    <row r="15" s="142" customFormat="true" customHeight="true" spans="1:251">
      <c r="A15" s="165">
        <v>50204</v>
      </c>
      <c r="B15" s="161" t="s">
        <v>414</v>
      </c>
      <c r="C15" s="162">
        <v>63</v>
      </c>
      <c r="IQ15" s="193"/>
    </row>
    <row r="16" s="142" customFormat="true" customHeight="true" spans="1:251">
      <c r="A16" s="165">
        <v>50205</v>
      </c>
      <c r="B16" s="161" t="s">
        <v>415</v>
      </c>
      <c r="C16" s="162">
        <v>446</v>
      </c>
      <c r="IQ16" s="193"/>
    </row>
    <row r="17" s="142" customFormat="true" customHeight="true" spans="1:251">
      <c r="A17" s="165">
        <v>50206</v>
      </c>
      <c r="B17" s="161" t="s">
        <v>416</v>
      </c>
      <c r="C17" s="162">
        <v>89</v>
      </c>
      <c r="IQ17" s="193"/>
    </row>
    <row r="18" s="142" customFormat="true" customHeight="true" spans="1:251">
      <c r="A18" s="165">
        <v>50207</v>
      </c>
      <c r="B18" s="161" t="s">
        <v>417</v>
      </c>
      <c r="C18" s="162">
        <v>0</v>
      </c>
      <c r="IQ18" s="193"/>
    </row>
    <row r="19" s="142" customFormat="true" customHeight="true" spans="1:251">
      <c r="A19" s="165">
        <v>50208</v>
      </c>
      <c r="B19" s="161" t="s">
        <v>418</v>
      </c>
      <c r="C19" s="162">
        <v>276</v>
      </c>
      <c r="IQ19" s="193"/>
    </row>
    <row r="20" s="142" customFormat="true" customHeight="true" spans="1:251">
      <c r="A20" s="165">
        <v>50209</v>
      </c>
      <c r="B20" s="161" t="s">
        <v>419</v>
      </c>
      <c r="C20" s="162">
        <v>373</v>
      </c>
      <c r="IQ20" s="193"/>
    </row>
    <row r="21" s="142" customFormat="true" customHeight="true" spans="1:251">
      <c r="A21" s="165">
        <v>50299</v>
      </c>
      <c r="B21" s="161" t="s">
        <v>420</v>
      </c>
      <c r="C21" s="162">
        <v>44132</v>
      </c>
      <c r="IQ21" s="193"/>
    </row>
    <row r="22" s="142" customFormat="true" customHeight="true" spans="1:251">
      <c r="A22" s="214">
        <v>503</v>
      </c>
      <c r="B22" s="159" t="s">
        <v>421</v>
      </c>
      <c r="C22" s="162">
        <v>43647</v>
      </c>
      <c r="IQ22" s="193"/>
    </row>
    <row r="23" s="142" customFormat="true" customHeight="true" spans="1:251">
      <c r="A23" s="165">
        <v>50301</v>
      </c>
      <c r="B23" s="161" t="s">
        <v>422</v>
      </c>
      <c r="C23" s="162">
        <v>0</v>
      </c>
      <c r="IQ23" s="193"/>
    </row>
    <row r="24" s="142" customFormat="true" customHeight="true" spans="1:251">
      <c r="A24" s="165">
        <v>50302</v>
      </c>
      <c r="B24" s="161" t="s">
        <v>423</v>
      </c>
      <c r="C24" s="162">
        <v>180</v>
      </c>
      <c r="IQ24" s="193"/>
    </row>
    <row r="25" s="142" customFormat="true" customHeight="true" spans="1:251">
      <c r="A25" s="165">
        <v>50303</v>
      </c>
      <c r="B25" s="161" t="s">
        <v>424</v>
      </c>
      <c r="C25" s="162">
        <v>92</v>
      </c>
      <c r="IQ25" s="193"/>
    </row>
    <row r="26" s="142" customFormat="true" customHeight="true" spans="1:251">
      <c r="A26" s="165">
        <v>50305</v>
      </c>
      <c r="B26" s="161" t="s">
        <v>425</v>
      </c>
      <c r="C26" s="162">
        <v>0</v>
      </c>
      <c r="IQ26" s="193"/>
    </row>
    <row r="27" s="142" customFormat="true" customHeight="true" spans="1:251">
      <c r="A27" s="165">
        <v>50306</v>
      </c>
      <c r="B27" s="161" t="s">
        <v>426</v>
      </c>
      <c r="C27" s="162">
        <v>0</v>
      </c>
      <c r="IQ27" s="193"/>
    </row>
    <row r="28" s="142" customFormat="true" customHeight="true" spans="1:251">
      <c r="A28" s="165">
        <v>50307</v>
      </c>
      <c r="B28" s="161" t="s">
        <v>427</v>
      </c>
      <c r="C28" s="162">
        <v>0</v>
      </c>
      <c r="IQ28" s="193"/>
    </row>
    <row r="29" s="142" customFormat="true" customHeight="true" spans="1:251">
      <c r="A29" s="165">
        <v>50399</v>
      </c>
      <c r="B29" s="161" t="s">
        <v>428</v>
      </c>
      <c r="C29" s="162">
        <v>43375</v>
      </c>
      <c r="IQ29" s="193"/>
    </row>
    <row r="30" s="142" customFormat="true" customHeight="true" spans="1:251">
      <c r="A30" s="214">
        <v>504</v>
      </c>
      <c r="B30" s="159" t="s">
        <v>429</v>
      </c>
      <c r="C30" s="162">
        <v>9418</v>
      </c>
      <c r="IQ30" s="193"/>
    </row>
    <row r="31" s="142" customFormat="true" customHeight="true" spans="1:251">
      <c r="A31" s="165">
        <v>50401</v>
      </c>
      <c r="B31" s="161" t="s">
        <v>422</v>
      </c>
      <c r="C31" s="162">
        <v>0</v>
      </c>
      <c r="IQ31" s="193"/>
    </row>
    <row r="32" s="142" customFormat="true" customHeight="true" spans="1:251">
      <c r="A32" s="165">
        <v>50402</v>
      </c>
      <c r="B32" s="161" t="s">
        <v>423</v>
      </c>
      <c r="C32" s="162">
        <v>0</v>
      </c>
      <c r="IQ32" s="193"/>
    </row>
    <row r="33" s="142" customFormat="true" customHeight="true" spans="1:251">
      <c r="A33" s="165">
        <v>50403</v>
      </c>
      <c r="B33" s="161" t="s">
        <v>424</v>
      </c>
      <c r="C33" s="162">
        <v>0</v>
      </c>
      <c r="IQ33" s="193"/>
    </row>
    <row r="34" s="142" customFormat="true" customHeight="true" spans="1:251">
      <c r="A34" s="165">
        <v>50404</v>
      </c>
      <c r="B34" s="161" t="s">
        <v>426</v>
      </c>
      <c r="C34" s="162">
        <v>58</v>
      </c>
      <c r="IQ34" s="193"/>
    </row>
    <row r="35" s="142" customFormat="true" customHeight="true" spans="1:251">
      <c r="A35" s="165">
        <v>50405</v>
      </c>
      <c r="B35" s="161" t="s">
        <v>427</v>
      </c>
      <c r="C35" s="162">
        <v>0</v>
      </c>
      <c r="IQ35" s="193"/>
    </row>
    <row r="36" s="142" customFormat="true" customHeight="true" spans="1:251">
      <c r="A36" s="165">
        <v>50499</v>
      </c>
      <c r="B36" s="161" t="s">
        <v>428</v>
      </c>
      <c r="C36" s="162">
        <v>9360</v>
      </c>
      <c r="IQ36" s="193"/>
    </row>
    <row r="37" s="142" customFormat="true" customHeight="true" spans="1:251">
      <c r="A37" s="214">
        <v>505</v>
      </c>
      <c r="B37" s="159" t="s">
        <v>430</v>
      </c>
      <c r="C37" s="162">
        <v>26083</v>
      </c>
      <c r="IQ37" s="193"/>
    </row>
    <row r="38" s="142" customFormat="true" customHeight="true" spans="1:251">
      <c r="A38" s="165">
        <v>50501</v>
      </c>
      <c r="B38" s="161" t="s">
        <v>431</v>
      </c>
      <c r="C38" s="162">
        <v>18313</v>
      </c>
      <c r="IQ38" s="193"/>
    </row>
    <row r="39" s="142" customFormat="true" customHeight="true" spans="1:251">
      <c r="A39" s="165">
        <v>50502</v>
      </c>
      <c r="B39" s="161" t="s">
        <v>432</v>
      </c>
      <c r="C39" s="162">
        <v>3402</v>
      </c>
      <c r="IQ39" s="193"/>
    </row>
    <row r="40" s="142" customFormat="true" customHeight="true" spans="1:251">
      <c r="A40" s="165">
        <v>50599</v>
      </c>
      <c r="B40" s="161" t="s">
        <v>433</v>
      </c>
      <c r="C40" s="162">
        <v>4368</v>
      </c>
      <c r="IQ40" s="193"/>
    </row>
    <row r="41" s="142" customFormat="true" customHeight="true" spans="1:251">
      <c r="A41" s="214">
        <v>506</v>
      </c>
      <c r="B41" s="159" t="s">
        <v>434</v>
      </c>
      <c r="C41" s="162">
        <v>1292</v>
      </c>
      <c r="IQ41" s="193"/>
    </row>
    <row r="42" s="142" customFormat="true" customHeight="true" spans="1:251">
      <c r="A42" s="165">
        <v>50601</v>
      </c>
      <c r="B42" s="161" t="s">
        <v>435</v>
      </c>
      <c r="C42" s="162">
        <v>1280</v>
      </c>
      <c r="IQ42" s="193"/>
    </row>
    <row r="43" s="142" customFormat="true" customHeight="true" spans="1:251">
      <c r="A43" s="165">
        <v>50602</v>
      </c>
      <c r="B43" s="161" t="s">
        <v>436</v>
      </c>
      <c r="C43" s="162">
        <v>12</v>
      </c>
      <c r="IQ43" s="193"/>
    </row>
    <row r="44" s="142" customFormat="true" customHeight="true" spans="1:251">
      <c r="A44" s="214">
        <v>507</v>
      </c>
      <c r="B44" s="159" t="s">
        <v>437</v>
      </c>
      <c r="C44" s="162">
        <v>8273</v>
      </c>
      <c r="IQ44" s="193"/>
    </row>
    <row r="45" s="142" customFormat="true" customHeight="true" spans="1:251">
      <c r="A45" s="165">
        <v>50701</v>
      </c>
      <c r="B45" s="161" t="s">
        <v>438</v>
      </c>
      <c r="C45" s="162">
        <v>2672</v>
      </c>
      <c r="IQ45" s="193"/>
    </row>
    <row r="46" s="142" customFormat="true" customHeight="true" spans="1:251">
      <c r="A46" s="165">
        <v>50702</v>
      </c>
      <c r="B46" s="161" t="s">
        <v>439</v>
      </c>
      <c r="C46" s="162">
        <v>0</v>
      </c>
      <c r="IQ46" s="193"/>
    </row>
    <row r="47" s="142" customFormat="true" customHeight="true" spans="1:251">
      <c r="A47" s="165">
        <v>50799</v>
      </c>
      <c r="B47" s="161" t="s">
        <v>440</v>
      </c>
      <c r="C47" s="162">
        <v>5601</v>
      </c>
      <c r="IQ47" s="193"/>
    </row>
    <row r="48" s="142" customFormat="true" customHeight="true" spans="1:251">
      <c r="A48" s="214">
        <v>508</v>
      </c>
      <c r="B48" s="159" t="s">
        <v>441</v>
      </c>
      <c r="C48" s="162">
        <v>0</v>
      </c>
      <c r="IQ48" s="193"/>
    </row>
    <row r="49" s="142" customFormat="true" customHeight="true" spans="1:251">
      <c r="A49" s="165">
        <v>50801</v>
      </c>
      <c r="B49" s="161" t="s">
        <v>442</v>
      </c>
      <c r="C49" s="162">
        <v>0</v>
      </c>
      <c r="IQ49" s="193"/>
    </row>
    <row r="50" s="142" customFormat="true" customHeight="true" spans="1:251">
      <c r="A50" s="165">
        <v>50802</v>
      </c>
      <c r="B50" s="161" t="s">
        <v>443</v>
      </c>
      <c r="C50" s="162">
        <v>0</v>
      </c>
      <c r="IQ50" s="193"/>
    </row>
    <row r="51" s="142" customFormat="true" customHeight="true" spans="1:251">
      <c r="A51" s="214">
        <v>509</v>
      </c>
      <c r="B51" s="159" t="s">
        <v>444</v>
      </c>
      <c r="C51" s="162">
        <v>38189</v>
      </c>
      <c r="IQ51" s="193"/>
    </row>
    <row r="52" s="142" customFormat="true" customHeight="true" spans="1:251">
      <c r="A52" s="165">
        <v>50901</v>
      </c>
      <c r="B52" s="161" t="s">
        <v>445</v>
      </c>
      <c r="C52" s="162">
        <v>4953</v>
      </c>
      <c r="IQ52" s="193"/>
    </row>
    <row r="53" s="142" customFormat="true" customHeight="true" spans="1:251">
      <c r="A53" s="165">
        <v>50902</v>
      </c>
      <c r="B53" s="161" t="s">
        <v>446</v>
      </c>
      <c r="C53" s="162">
        <v>0</v>
      </c>
      <c r="IQ53" s="193"/>
    </row>
    <row r="54" s="142" customFormat="true" customHeight="true" spans="1:251">
      <c r="A54" s="165">
        <v>50903</v>
      </c>
      <c r="B54" s="161" t="s">
        <v>447</v>
      </c>
      <c r="C54" s="162">
        <v>571</v>
      </c>
      <c r="IQ54" s="193"/>
    </row>
    <row r="55" s="142" customFormat="true" customHeight="true" spans="1:251">
      <c r="A55" s="165">
        <v>50905</v>
      </c>
      <c r="B55" s="161" t="s">
        <v>448</v>
      </c>
      <c r="C55" s="162">
        <v>68</v>
      </c>
      <c r="IQ55" s="193"/>
    </row>
    <row r="56" s="142" customFormat="true" customHeight="true" spans="1:251">
      <c r="A56" s="165">
        <v>50999</v>
      </c>
      <c r="B56" s="161" t="s">
        <v>449</v>
      </c>
      <c r="C56" s="162">
        <v>32597</v>
      </c>
      <c r="IQ56" s="193"/>
    </row>
    <row r="57" s="142" customFormat="true" customHeight="true" spans="1:251">
      <c r="A57" s="214">
        <v>510</v>
      </c>
      <c r="B57" s="159" t="s">
        <v>450</v>
      </c>
      <c r="C57" s="162">
        <v>25526</v>
      </c>
      <c r="IQ57" s="193"/>
    </row>
    <row r="58" s="142" customFormat="true" customHeight="true" spans="1:251">
      <c r="A58" s="165">
        <v>51002</v>
      </c>
      <c r="B58" s="161" t="s">
        <v>451</v>
      </c>
      <c r="C58" s="162">
        <v>25526</v>
      </c>
      <c r="IQ58" s="193"/>
    </row>
    <row r="59" s="142" customFormat="true" customHeight="true" spans="1:251">
      <c r="A59" s="165">
        <v>51003</v>
      </c>
      <c r="B59" s="161" t="s">
        <v>452</v>
      </c>
      <c r="C59" s="162">
        <v>0</v>
      </c>
      <c r="IQ59" s="193"/>
    </row>
    <row r="60" s="140" customFormat="true" customHeight="true" spans="1:3">
      <c r="A60" s="165">
        <v>51004</v>
      </c>
      <c r="B60" s="161" t="s">
        <v>453</v>
      </c>
      <c r="C60" s="215"/>
    </row>
    <row r="61" s="208" customFormat="true" customHeight="true" spans="1:3">
      <c r="A61" s="214">
        <v>511</v>
      </c>
      <c r="B61" s="159" t="s">
        <v>454</v>
      </c>
      <c r="C61" s="162">
        <v>8526</v>
      </c>
    </row>
    <row r="62" s="142" customFormat="true" customHeight="true" spans="1:251">
      <c r="A62" s="165">
        <v>51101</v>
      </c>
      <c r="B62" s="161" t="s">
        <v>455</v>
      </c>
      <c r="C62" s="162">
        <v>8526</v>
      </c>
      <c r="IQ62" s="193"/>
    </row>
    <row r="63" s="142" customFormat="true" customHeight="true" spans="1:251">
      <c r="A63" s="165">
        <v>51102</v>
      </c>
      <c r="B63" s="161" t="s">
        <v>456</v>
      </c>
      <c r="C63" s="162"/>
      <c r="IQ63" s="193"/>
    </row>
    <row r="64" s="142" customFormat="true" customHeight="true" spans="1:251">
      <c r="A64" s="165">
        <v>51103</v>
      </c>
      <c r="B64" s="161" t="s">
        <v>457</v>
      </c>
      <c r="C64" s="162"/>
      <c r="IQ64" s="193"/>
    </row>
    <row r="65" s="142" customFormat="true" customHeight="true" spans="1:251">
      <c r="A65" s="214">
        <v>51104</v>
      </c>
      <c r="B65" s="159" t="s">
        <v>458</v>
      </c>
      <c r="C65" s="162"/>
      <c r="IQ65" s="193"/>
    </row>
    <row r="66" s="142" customFormat="true" customHeight="true" spans="1:251">
      <c r="A66" s="165">
        <v>514</v>
      </c>
      <c r="B66" s="161" t="s">
        <v>459</v>
      </c>
      <c r="C66" s="215"/>
      <c r="IQ66" s="193"/>
    </row>
    <row r="67" s="142" customFormat="true" customHeight="true" spans="1:251">
      <c r="A67" s="165">
        <v>51401</v>
      </c>
      <c r="B67" s="161" t="s">
        <v>460</v>
      </c>
      <c r="C67" s="215"/>
      <c r="IQ67" s="193"/>
    </row>
    <row r="68" s="142" customFormat="true" customHeight="true" spans="1:251">
      <c r="A68" s="165">
        <v>51402</v>
      </c>
      <c r="B68" s="161" t="s">
        <v>461</v>
      </c>
      <c r="C68" s="215"/>
      <c r="IQ68" s="193"/>
    </row>
    <row r="69" s="208" customFormat="true" customHeight="true" spans="1:3">
      <c r="A69" s="214">
        <v>599</v>
      </c>
      <c r="B69" s="159" t="s">
        <v>462</v>
      </c>
      <c r="C69" s="162">
        <v>13893</v>
      </c>
    </row>
    <row r="70" s="142" customFormat="true" customHeight="true" spans="1:3">
      <c r="A70" s="165">
        <v>59906</v>
      </c>
      <c r="B70" s="161" t="s">
        <v>463</v>
      </c>
      <c r="C70" s="215"/>
    </row>
    <row r="71" s="142" customFormat="true" customHeight="true" spans="1:3">
      <c r="A71" s="165">
        <v>59907</v>
      </c>
      <c r="B71" s="161" t="s">
        <v>464</v>
      </c>
      <c r="C71" s="215"/>
    </row>
    <row r="72" s="142" customFormat="true" customHeight="true" spans="1:3">
      <c r="A72" s="165">
        <v>59908</v>
      </c>
      <c r="B72" s="161" t="s">
        <v>465</v>
      </c>
      <c r="C72" s="162"/>
    </row>
    <row r="73" s="142" customFormat="true" customHeight="true" spans="1:3">
      <c r="A73" s="165">
        <v>59999</v>
      </c>
      <c r="B73" s="161" t="s">
        <v>466</v>
      </c>
      <c r="C73" s="162">
        <v>13893</v>
      </c>
    </row>
  </sheetData>
  <mergeCells count="1">
    <mergeCell ref="A2:C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08"/>
  <sheetViews>
    <sheetView showZeros="0" workbookViewId="0">
      <selection activeCell="A1" sqref="A1"/>
    </sheetView>
  </sheetViews>
  <sheetFormatPr defaultColWidth="12.1833333333333" defaultRowHeight="16.95" customHeight="true"/>
  <cols>
    <col min="1" max="1" width="41.75" style="167" customWidth="true"/>
    <col min="2" max="2" width="19.5083333333333" style="193" customWidth="true"/>
    <col min="3" max="3" width="40.625" style="167" customWidth="true"/>
    <col min="4" max="4" width="19.5083333333333" style="167" customWidth="true"/>
    <col min="5" max="255" width="12.1833333333333" style="167" customWidth="true"/>
    <col min="256" max="16384" width="12.1833333333333" style="193"/>
  </cols>
  <sheetData>
    <row r="1" customHeight="true" spans="1:1">
      <c r="A1" s="167" t="s">
        <v>467</v>
      </c>
    </row>
    <row r="2" s="167" customFormat="true" ht="34" customHeight="true" spans="1:256">
      <c r="A2" s="168" t="s">
        <v>6</v>
      </c>
      <c r="B2" s="95"/>
      <c r="C2" s="168"/>
      <c r="D2" s="168"/>
      <c r="IV2" s="193"/>
    </row>
    <row r="3" s="167" customFormat="true" ht="17" customHeight="true" spans="1:256">
      <c r="A3" s="194" t="s">
        <v>28</v>
      </c>
      <c r="B3" s="195"/>
      <c r="C3" s="196"/>
      <c r="D3" s="196" t="s">
        <v>29</v>
      </c>
      <c r="E3" s="206"/>
      <c r="F3" s="206"/>
      <c r="G3" s="206"/>
      <c r="IV3" s="193"/>
    </row>
    <row r="4" s="167" customFormat="true" ht="17" customHeight="true" spans="1:256">
      <c r="A4" s="197" t="s">
        <v>69</v>
      </c>
      <c r="B4" s="187" t="s">
        <v>71</v>
      </c>
      <c r="C4" s="197" t="s">
        <v>69</v>
      </c>
      <c r="D4" s="197" t="s">
        <v>71</v>
      </c>
      <c r="IV4" s="193"/>
    </row>
    <row r="5" s="167" customFormat="true" ht="17" customHeight="true" spans="1:256">
      <c r="A5" s="198" t="s">
        <v>468</v>
      </c>
      <c r="B5" s="80">
        <v>61481</v>
      </c>
      <c r="C5" s="198" t="s">
        <v>404</v>
      </c>
      <c r="D5" s="80">
        <v>265631</v>
      </c>
      <c r="IV5" s="193"/>
    </row>
    <row r="6" s="167" customFormat="true" ht="17" customHeight="true" spans="1:256">
      <c r="A6" s="198" t="s">
        <v>469</v>
      </c>
      <c r="B6" s="162">
        <f>B7+B14+B53</f>
        <v>159036</v>
      </c>
      <c r="C6" s="198" t="s">
        <v>470</v>
      </c>
      <c r="D6" s="80"/>
      <c r="IV6" s="193"/>
    </row>
    <row r="7" s="167" customFormat="true" ht="17" customHeight="true" spans="1:256">
      <c r="A7" s="198" t="s">
        <v>471</v>
      </c>
      <c r="B7" s="162">
        <v>5726</v>
      </c>
      <c r="C7" s="198" t="s">
        <v>472</v>
      </c>
      <c r="D7" s="80"/>
      <c r="IV7" s="193"/>
    </row>
    <row r="8" s="167" customFormat="true" customHeight="true" spans="1:256">
      <c r="A8" s="199" t="s">
        <v>473</v>
      </c>
      <c r="B8" s="162">
        <v>616</v>
      </c>
      <c r="C8" s="199" t="s">
        <v>474</v>
      </c>
      <c r="D8" s="200"/>
      <c r="IV8" s="193"/>
    </row>
    <row r="9" s="167" customFormat="true" customHeight="true" spans="1:256">
      <c r="A9" s="199" t="s">
        <v>475</v>
      </c>
      <c r="B9" s="162">
        <v>393</v>
      </c>
      <c r="C9" s="199" t="s">
        <v>476</v>
      </c>
      <c r="D9" s="200"/>
      <c r="IV9" s="193"/>
    </row>
    <row r="10" s="167" customFormat="true" customHeight="true" spans="1:256">
      <c r="A10" s="199" t="s">
        <v>477</v>
      </c>
      <c r="B10" s="162">
        <v>2395</v>
      </c>
      <c r="C10" s="199" t="s">
        <v>478</v>
      </c>
      <c r="D10" s="200"/>
      <c r="IV10" s="193"/>
    </row>
    <row r="11" s="167" customFormat="true" customHeight="true" spans="1:256">
      <c r="A11" s="199" t="s">
        <v>479</v>
      </c>
      <c r="B11" s="162">
        <v>1</v>
      </c>
      <c r="C11" s="199" t="s">
        <v>480</v>
      </c>
      <c r="D11" s="200"/>
      <c r="IV11" s="193"/>
    </row>
    <row r="12" s="167" customFormat="true" customHeight="true" spans="1:256">
      <c r="A12" s="199" t="s">
        <v>481</v>
      </c>
      <c r="B12" s="162">
        <v>1145</v>
      </c>
      <c r="C12" s="199" t="s">
        <v>482</v>
      </c>
      <c r="D12" s="200"/>
      <c r="IV12" s="193"/>
    </row>
    <row r="13" s="167" customFormat="true" customHeight="true" spans="1:256">
      <c r="A13" s="199" t="s">
        <v>483</v>
      </c>
      <c r="B13" s="162">
        <v>1176</v>
      </c>
      <c r="C13" s="199" t="s">
        <v>484</v>
      </c>
      <c r="D13" s="200"/>
      <c r="IV13" s="193"/>
    </row>
    <row r="14" s="167" customFormat="true" customHeight="true" spans="1:256">
      <c r="A14" s="198" t="s">
        <v>485</v>
      </c>
      <c r="B14" s="162">
        <v>121990</v>
      </c>
      <c r="C14" s="198" t="s">
        <v>486</v>
      </c>
      <c r="D14" s="80"/>
      <c r="IV14" s="193"/>
    </row>
    <row r="15" s="167" customFormat="true" customHeight="true" spans="1:256">
      <c r="A15" s="199" t="s">
        <v>487</v>
      </c>
      <c r="B15" s="162">
        <v>0</v>
      </c>
      <c r="C15" s="199" t="s">
        <v>488</v>
      </c>
      <c r="D15" s="200"/>
      <c r="IV15" s="193"/>
    </row>
    <row r="16" s="167" customFormat="true" customHeight="true" spans="1:256">
      <c r="A16" s="199" t="s">
        <v>489</v>
      </c>
      <c r="B16" s="162">
        <v>25163</v>
      </c>
      <c r="C16" s="199" t="s">
        <v>490</v>
      </c>
      <c r="D16" s="200"/>
      <c r="IV16" s="193"/>
    </row>
    <row r="17" s="167" customFormat="true" customHeight="true" spans="1:256">
      <c r="A17" s="199" t="s">
        <v>491</v>
      </c>
      <c r="B17" s="162">
        <v>6190</v>
      </c>
      <c r="C17" s="199" t="s">
        <v>492</v>
      </c>
      <c r="D17" s="200"/>
      <c r="IV17" s="193"/>
    </row>
    <row r="18" s="167" customFormat="true" customHeight="true" spans="1:256">
      <c r="A18" s="199" t="s">
        <v>493</v>
      </c>
      <c r="B18" s="162">
        <v>2840</v>
      </c>
      <c r="C18" s="199" t="s">
        <v>494</v>
      </c>
      <c r="D18" s="200"/>
      <c r="IV18" s="193"/>
    </row>
    <row r="19" s="167" customFormat="true" customHeight="true" spans="1:256">
      <c r="A19" s="199" t="s">
        <v>495</v>
      </c>
      <c r="B19" s="162">
        <v>960</v>
      </c>
      <c r="C19" s="199" t="s">
        <v>496</v>
      </c>
      <c r="D19" s="200"/>
      <c r="IV19" s="193"/>
    </row>
    <row r="20" s="167" customFormat="true" customHeight="true" spans="1:256">
      <c r="A20" s="199" t="s">
        <v>497</v>
      </c>
      <c r="B20" s="162">
        <v>165</v>
      </c>
      <c r="C20" s="199" t="s">
        <v>498</v>
      </c>
      <c r="D20" s="200"/>
      <c r="IV20" s="193"/>
    </row>
    <row r="21" s="167" customFormat="true" customHeight="true" spans="1:256">
      <c r="A21" s="199" t="s">
        <v>499</v>
      </c>
      <c r="B21" s="162">
        <v>937</v>
      </c>
      <c r="C21" s="199" t="s">
        <v>500</v>
      </c>
      <c r="D21" s="200"/>
      <c r="IV21" s="193"/>
    </row>
    <row r="22" s="167" customFormat="true" customHeight="true" spans="1:256">
      <c r="A22" s="199" t="s">
        <v>501</v>
      </c>
      <c r="B22" s="162">
        <v>0</v>
      </c>
      <c r="C22" s="199" t="s">
        <v>502</v>
      </c>
      <c r="D22" s="200"/>
      <c r="IV22" s="193"/>
    </row>
    <row r="23" s="167" customFormat="true" customHeight="true" spans="1:256">
      <c r="A23" s="199" t="s">
        <v>503</v>
      </c>
      <c r="B23" s="162">
        <v>8063</v>
      </c>
      <c r="C23" s="199" t="s">
        <v>504</v>
      </c>
      <c r="D23" s="200"/>
      <c r="IV23" s="193"/>
    </row>
    <row r="24" s="167" customFormat="true" customHeight="true" spans="1:256">
      <c r="A24" s="199" t="s">
        <v>505</v>
      </c>
      <c r="B24" s="162">
        <v>1105</v>
      </c>
      <c r="C24" s="199" t="s">
        <v>506</v>
      </c>
      <c r="D24" s="200"/>
      <c r="IV24" s="193"/>
    </row>
    <row r="25" s="167" customFormat="true" customHeight="true" spans="1:256">
      <c r="A25" s="199" t="s">
        <v>507</v>
      </c>
      <c r="B25" s="162">
        <v>0</v>
      </c>
      <c r="C25" s="199" t="s">
        <v>508</v>
      </c>
      <c r="D25" s="200"/>
      <c r="IV25" s="193"/>
    </row>
    <row r="26" s="167" customFormat="true" customHeight="true" spans="1:256">
      <c r="A26" s="199" t="s">
        <v>509</v>
      </c>
      <c r="B26" s="162">
        <v>0</v>
      </c>
      <c r="C26" s="199" t="s">
        <v>510</v>
      </c>
      <c r="D26" s="200"/>
      <c r="IV26" s="193"/>
    </row>
    <row r="27" s="167" customFormat="true" customHeight="true" spans="1:256">
      <c r="A27" s="199" t="s">
        <v>511</v>
      </c>
      <c r="B27" s="162">
        <v>5563</v>
      </c>
      <c r="C27" s="199" t="s">
        <v>512</v>
      </c>
      <c r="D27" s="200"/>
      <c r="IV27" s="193"/>
    </row>
    <row r="28" s="167" customFormat="true" customHeight="true" spans="1:256">
      <c r="A28" s="199" t="s">
        <v>513</v>
      </c>
      <c r="B28" s="162">
        <v>0</v>
      </c>
      <c r="C28" s="199" t="s">
        <v>514</v>
      </c>
      <c r="D28" s="200"/>
      <c r="IV28" s="193"/>
    </row>
    <row r="29" s="167" customFormat="true" customHeight="true" spans="1:256">
      <c r="A29" s="199" t="s">
        <v>515</v>
      </c>
      <c r="B29" s="162">
        <v>0</v>
      </c>
      <c r="C29" s="199" t="s">
        <v>516</v>
      </c>
      <c r="D29" s="200"/>
      <c r="IV29" s="193"/>
    </row>
    <row r="30" s="167" customFormat="true" customHeight="true" spans="1:256">
      <c r="A30" s="199" t="s">
        <v>517</v>
      </c>
      <c r="B30" s="162">
        <v>0</v>
      </c>
      <c r="C30" s="199" t="s">
        <v>518</v>
      </c>
      <c r="D30" s="200"/>
      <c r="IV30" s="193"/>
    </row>
    <row r="31" s="167" customFormat="true" customHeight="true" spans="1:256">
      <c r="A31" s="199" t="s">
        <v>519</v>
      </c>
      <c r="B31" s="162">
        <v>756</v>
      </c>
      <c r="C31" s="199" t="s">
        <v>520</v>
      </c>
      <c r="D31" s="200"/>
      <c r="IV31" s="193"/>
    </row>
    <row r="32" s="167" customFormat="true" customHeight="true" spans="1:256">
      <c r="A32" s="199" t="s">
        <v>521</v>
      </c>
      <c r="B32" s="162">
        <v>5549</v>
      </c>
      <c r="C32" s="199" t="s">
        <v>522</v>
      </c>
      <c r="D32" s="200"/>
      <c r="IV32" s="193"/>
    </row>
    <row r="33" s="167" customFormat="true" customHeight="true" spans="1:256">
      <c r="A33" s="199" t="s">
        <v>523</v>
      </c>
      <c r="B33" s="162">
        <v>86</v>
      </c>
      <c r="C33" s="199" t="s">
        <v>524</v>
      </c>
      <c r="D33" s="200"/>
      <c r="IV33" s="193"/>
    </row>
    <row r="34" s="167" customFormat="true" customHeight="true" spans="1:256">
      <c r="A34" s="199" t="s">
        <v>525</v>
      </c>
      <c r="B34" s="162">
        <v>362</v>
      </c>
      <c r="C34" s="199" t="s">
        <v>526</v>
      </c>
      <c r="D34" s="200"/>
      <c r="IV34" s="193"/>
    </row>
    <row r="35" s="167" customFormat="true" customHeight="true" spans="1:256">
      <c r="A35" s="199" t="s">
        <v>527</v>
      </c>
      <c r="B35" s="162">
        <v>13489</v>
      </c>
      <c r="C35" s="199" t="s">
        <v>528</v>
      </c>
      <c r="D35" s="200"/>
      <c r="IV35" s="193"/>
    </row>
    <row r="36" s="167" customFormat="true" customHeight="true" spans="1:256">
      <c r="A36" s="199" t="s">
        <v>529</v>
      </c>
      <c r="B36" s="162">
        <v>14996</v>
      </c>
      <c r="C36" s="199" t="s">
        <v>530</v>
      </c>
      <c r="D36" s="200"/>
      <c r="IV36" s="193"/>
    </row>
    <row r="37" s="167" customFormat="true" customHeight="true" spans="1:256">
      <c r="A37" s="199" t="s">
        <v>531</v>
      </c>
      <c r="B37" s="162">
        <v>55</v>
      </c>
      <c r="C37" s="199" t="s">
        <v>532</v>
      </c>
      <c r="D37" s="200"/>
      <c r="IV37" s="193"/>
    </row>
    <row r="38" s="167" customFormat="true" customHeight="true" spans="1:256">
      <c r="A38" s="199" t="s">
        <v>533</v>
      </c>
      <c r="B38" s="162">
        <v>0</v>
      </c>
      <c r="C38" s="199" t="s">
        <v>534</v>
      </c>
      <c r="D38" s="200"/>
      <c r="IV38" s="193"/>
    </row>
    <row r="39" s="167" customFormat="true" customHeight="true" spans="1:256">
      <c r="A39" s="199" t="s">
        <v>535</v>
      </c>
      <c r="B39" s="162">
        <v>15483</v>
      </c>
      <c r="C39" s="199" t="s">
        <v>536</v>
      </c>
      <c r="D39" s="200"/>
      <c r="IV39" s="193"/>
    </row>
    <row r="40" s="167" customFormat="true" customHeight="true" spans="1:256">
      <c r="A40" s="199" t="s">
        <v>537</v>
      </c>
      <c r="B40" s="162">
        <v>1285</v>
      </c>
      <c r="C40" s="199" t="s">
        <v>538</v>
      </c>
      <c r="D40" s="201"/>
      <c r="IV40" s="193"/>
    </row>
    <row r="41" s="167" customFormat="true" customHeight="true" spans="1:256">
      <c r="A41" s="199" t="s">
        <v>539</v>
      </c>
      <c r="B41" s="162">
        <v>0</v>
      </c>
      <c r="C41" s="202" t="s">
        <v>540</v>
      </c>
      <c r="D41" s="200"/>
      <c r="IV41" s="193"/>
    </row>
    <row r="42" s="167" customFormat="true" customHeight="true" spans="1:256">
      <c r="A42" s="199" t="s">
        <v>541</v>
      </c>
      <c r="B42" s="162">
        <v>0</v>
      </c>
      <c r="C42" s="199" t="s">
        <v>542</v>
      </c>
      <c r="D42" s="203"/>
      <c r="IV42" s="193"/>
    </row>
    <row r="43" s="167" customFormat="true" customHeight="true" spans="1:256">
      <c r="A43" s="199" t="s">
        <v>543</v>
      </c>
      <c r="B43" s="162">
        <v>0</v>
      </c>
      <c r="C43" s="199" t="s">
        <v>544</v>
      </c>
      <c r="D43" s="200"/>
      <c r="IV43" s="193"/>
    </row>
    <row r="44" s="167" customFormat="true" customHeight="true" spans="1:256">
      <c r="A44" s="199" t="s">
        <v>545</v>
      </c>
      <c r="B44" s="204">
        <v>0</v>
      </c>
      <c r="C44" s="199" t="s">
        <v>546</v>
      </c>
      <c r="D44" s="200"/>
      <c r="IV44" s="193"/>
    </row>
    <row r="45" s="167" customFormat="true" customHeight="true" spans="1:256">
      <c r="A45" s="199" t="s">
        <v>547</v>
      </c>
      <c r="B45" s="204">
        <v>7783</v>
      </c>
      <c r="C45" s="199" t="s">
        <v>548</v>
      </c>
      <c r="D45" s="200"/>
      <c r="IV45" s="193"/>
    </row>
    <row r="46" s="167" customFormat="true" customHeight="true" spans="1:256">
      <c r="A46" s="199" t="s">
        <v>549</v>
      </c>
      <c r="B46" s="204">
        <v>260</v>
      </c>
      <c r="C46" s="199" t="s">
        <v>550</v>
      </c>
      <c r="D46" s="200"/>
      <c r="IV46" s="193"/>
    </row>
    <row r="47" s="167" customFormat="true" customHeight="true" spans="1:256">
      <c r="A47" s="199" t="s">
        <v>551</v>
      </c>
      <c r="B47" s="204">
        <v>452</v>
      </c>
      <c r="C47" s="199" t="s">
        <v>552</v>
      </c>
      <c r="D47" s="200"/>
      <c r="IV47" s="193"/>
    </row>
    <row r="48" s="167" customFormat="true" customHeight="true" spans="1:256">
      <c r="A48" s="199" t="s">
        <v>553</v>
      </c>
      <c r="B48" s="205">
        <v>0</v>
      </c>
      <c r="C48" s="199" t="s">
        <v>554</v>
      </c>
      <c r="D48" s="200"/>
      <c r="IV48" s="193"/>
    </row>
    <row r="49" s="167" customFormat="true" customHeight="true" spans="1:256">
      <c r="A49" s="199" t="s">
        <v>555</v>
      </c>
      <c r="B49" s="190">
        <v>3307</v>
      </c>
      <c r="C49" s="199" t="s">
        <v>556</v>
      </c>
      <c r="D49" s="200"/>
      <c r="IV49" s="193"/>
    </row>
    <row r="50" s="167" customFormat="true" customHeight="true" spans="1:256">
      <c r="A50" s="199" t="s">
        <v>557</v>
      </c>
      <c r="B50" s="190">
        <v>2426</v>
      </c>
      <c r="C50" s="199" t="s">
        <v>558</v>
      </c>
      <c r="D50" s="200"/>
      <c r="IV50" s="193"/>
    </row>
    <row r="51" s="167" customFormat="true" customHeight="true" spans="1:256">
      <c r="A51" s="199" t="s">
        <v>559</v>
      </c>
      <c r="B51" s="190">
        <v>3656</v>
      </c>
      <c r="C51" s="199" t="s">
        <v>560</v>
      </c>
      <c r="D51" s="200"/>
      <c r="IV51" s="193"/>
    </row>
    <row r="52" s="167" customFormat="true" customHeight="true" spans="1:256">
      <c r="A52" s="199" t="s">
        <v>561</v>
      </c>
      <c r="B52" s="190">
        <v>1059</v>
      </c>
      <c r="C52" s="199" t="s">
        <v>562</v>
      </c>
      <c r="D52" s="200"/>
      <c r="IV52" s="193"/>
    </row>
    <row r="53" s="167" customFormat="true" customHeight="true" spans="1:256">
      <c r="A53" s="198" t="s">
        <v>563</v>
      </c>
      <c r="B53" s="190">
        <v>31320</v>
      </c>
      <c r="C53" s="198" t="s">
        <v>564</v>
      </c>
      <c r="D53" s="80"/>
      <c r="IV53" s="193"/>
    </row>
    <row r="54" s="167" customFormat="true" customHeight="true" spans="1:256">
      <c r="A54" s="199" t="s">
        <v>565</v>
      </c>
      <c r="B54" s="162">
        <v>1335</v>
      </c>
      <c r="C54" s="199" t="s">
        <v>565</v>
      </c>
      <c r="D54" s="200"/>
      <c r="IV54" s="193"/>
    </row>
    <row r="55" s="167" customFormat="true" customHeight="true" spans="1:256">
      <c r="A55" s="199" t="s">
        <v>566</v>
      </c>
      <c r="B55" s="162"/>
      <c r="C55" s="199" t="s">
        <v>566</v>
      </c>
      <c r="D55" s="200"/>
      <c r="IV55" s="193"/>
    </row>
    <row r="56" s="167" customFormat="true" ht="17" customHeight="true" spans="1:256">
      <c r="A56" s="199" t="s">
        <v>567</v>
      </c>
      <c r="B56" s="162">
        <v>124</v>
      </c>
      <c r="C56" s="199" t="s">
        <v>567</v>
      </c>
      <c r="D56" s="200"/>
      <c r="IV56" s="193"/>
    </row>
    <row r="57" s="167" customFormat="true" ht="17" customHeight="true" spans="1:256">
      <c r="A57" s="199" t="s">
        <v>568</v>
      </c>
      <c r="B57" s="162">
        <v>119</v>
      </c>
      <c r="C57" s="199" t="s">
        <v>568</v>
      </c>
      <c r="D57" s="200"/>
      <c r="IV57" s="193"/>
    </row>
    <row r="58" s="167" customFormat="true" ht="17" customHeight="true" spans="1:256">
      <c r="A58" s="199" t="s">
        <v>569</v>
      </c>
      <c r="B58" s="162">
        <v>593</v>
      </c>
      <c r="C58" s="199" t="s">
        <v>569</v>
      </c>
      <c r="D58" s="200"/>
      <c r="IV58" s="193"/>
    </row>
    <row r="59" s="167" customFormat="true" ht="17" customHeight="true" spans="1:256">
      <c r="A59" s="199" t="s">
        <v>570</v>
      </c>
      <c r="B59" s="162">
        <v>1060</v>
      </c>
      <c r="C59" s="199" t="s">
        <v>570</v>
      </c>
      <c r="D59" s="200"/>
      <c r="IV59" s="193"/>
    </row>
    <row r="60" s="167" customFormat="true" ht="17" customHeight="true" spans="1:256">
      <c r="A60" s="199" t="s">
        <v>571</v>
      </c>
      <c r="B60" s="162">
        <v>190</v>
      </c>
      <c r="C60" s="199" t="s">
        <v>571</v>
      </c>
      <c r="D60" s="200"/>
      <c r="IV60" s="193"/>
    </row>
    <row r="61" s="167" customFormat="true" ht="17" customHeight="true" spans="1:256">
      <c r="A61" s="199" t="s">
        <v>572</v>
      </c>
      <c r="B61" s="162">
        <v>582</v>
      </c>
      <c r="C61" s="199" t="s">
        <v>572</v>
      </c>
      <c r="D61" s="200"/>
      <c r="IV61" s="193"/>
    </row>
    <row r="62" s="167" customFormat="true" ht="17" customHeight="true" spans="1:256">
      <c r="A62" s="199" t="s">
        <v>573</v>
      </c>
      <c r="B62" s="162">
        <v>1399</v>
      </c>
      <c r="C62" s="199" t="s">
        <v>573</v>
      </c>
      <c r="D62" s="200"/>
      <c r="IV62" s="193"/>
    </row>
    <row r="63" s="167" customFormat="true" ht="17" customHeight="true" spans="1:256">
      <c r="A63" s="199" t="s">
        <v>574</v>
      </c>
      <c r="B63" s="162">
        <v>514</v>
      </c>
      <c r="C63" s="199" t="s">
        <v>574</v>
      </c>
      <c r="D63" s="200"/>
      <c r="IV63" s="193"/>
    </row>
    <row r="64" s="167" customFormat="true" ht="17" customHeight="true" spans="1:256">
      <c r="A64" s="199" t="s">
        <v>575</v>
      </c>
      <c r="B64" s="162">
        <v>87</v>
      </c>
      <c r="C64" s="199" t="s">
        <v>575</v>
      </c>
      <c r="D64" s="200"/>
      <c r="IV64" s="193"/>
    </row>
    <row r="65" s="167" customFormat="true" ht="17" customHeight="true" spans="1:256">
      <c r="A65" s="199" t="s">
        <v>576</v>
      </c>
      <c r="B65" s="162">
        <v>13315</v>
      </c>
      <c r="C65" s="199" t="s">
        <v>576</v>
      </c>
      <c r="D65" s="200"/>
      <c r="IV65" s="193"/>
    </row>
    <row r="66" s="167" customFormat="true" ht="17" customHeight="true" spans="1:256">
      <c r="A66" s="199" t="s">
        <v>577</v>
      </c>
      <c r="B66" s="162">
        <v>1506</v>
      </c>
      <c r="C66" s="199" t="s">
        <v>577</v>
      </c>
      <c r="D66" s="200"/>
      <c r="IV66" s="193"/>
    </row>
    <row r="67" s="167" customFormat="true" ht="17" customHeight="true" spans="1:256">
      <c r="A67" s="199" t="s">
        <v>578</v>
      </c>
      <c r="B67" s="162">
        <v>1160</v>
      </c>
      <c r="C67" s="199" t="s">
        <v>578</v>
      </c>
      <c r="D67" s="200"/>
      <c r="IV67" s="193"/>
    </row>
    <row r="68" s="167" customFormat="true" ht="17" customHeight="true" spans="1:256">
      <c r="A68" s="199" t="s">
        <v>579</v>
      </c>
      <c r="B68" s="162">
        <v>455</v>
      </c>
      <c r="C68" s="199" t="s">
        <v>579</v>
      </c>
      <c r="D68" s="200"/>
      <c r="IV68" s="193"/>
    </row>
    <row r="69" s="167" customFormat="true" ht="17" customHeight="true" spans="1:256">
      <c r="A69" s="199" t="s">
        <v>580</v>
      </c>
      <c r="B69" s="162">
        <v>118</v>
      </c>
      <c r="C69" s="199" t="s">
        <v>580</v>
      </c>
      <c r="D69" s="200"/>
      <c r="IV69" s="193"/>
    </row>
    <row r="70" s="167" customFormat="true" ht="17" customHeight="true" spans="1:256">
      <c r="A70" s="199" t="s">
        <v>581</v>
      </c>
      <c r="B70" s="162">
        <v>1985</v>
      </c>
      <c r="C70" s="199" t="s">
        <v>581</v>
      </c>
      <c r="D70" s="200"/>
      <c r="IV70" s="193"/>
    </row>
    <row r="71" s="167" customFormat="true" ht="17" customHeight="true" spans="1:256">
      <c r="A71" s="199" t="s">
        <v>582</v>
      </c>
      <c r="B71" s="162">
        <v>6445</v>
      </c>
      <c r="C71" s="199" t="s">
        <v>582</v>
      </c>
      <c r="D71" s="200"/>
      <c r="IV71" s="193"/>
    </row>
    <row r="72" s="167" customFormat="true" ht="17" customHeight="true" spans="1:256">
      <c r="A72" s="199" t="s">
        <v>583</v>
      </c>
      <c r="B72" s="162">
        <v>6</v>
      </c>
      <c r="C72" s="199" t="s">
        <v>583</v>
      </c>
      <c r="D72" s="200"/>
      <c r="IV72" s="193"/>
    </row>
    <row r="73" s="167" customFormat="true" customHeight="true" spans="1:256">
      <c r="A73" s="199" t="s">
        <v>584</v>
      </c>
      <c r="B73" s="162">
        <v>138</v>
      </c>
      <c r="C73" s="199" t="s">
        <v>584</v>
      </c>
      <c r="D73" s="200"/>
      <c r="IV73" s="193"/>
    </row>
    <row r="74" s="167" customFormat="true" ht="17" customHeight="true" spans="1:256">
      <c r="A74" s="199" t="s">
        <v>585</v>
      </c>
      <c r="B74" s="162">
        <v>189</v>
      </c>
      <c r="C74" s="199" t="s">
        <v>586</v>
      </c>
      <c r="D74" s="200"/>
      <c r="IV74" s="193"/>
    </row>
    <row r="75" s="167" customFormat="true" ht="17" customHeight="true" spans="1:256">
      <c r="A75" s="198" t="s">
        <v>587</v>
      </c>
      <c r="B75" s="162">
        <v>50777</v>
      </c>
      <c r="C75" s="198" t="s">
        <v>98</v>
      </c>
      <c r="D75" s="207">
        <f>D76+D77</f>
        <v>15556</v>
      </c>
      <c r="IV75" s="193"/>
    </row>
    <row r="76" s="167" customFormat="true" ht="17" customHeight="true" spans="1:256">
      <c r="A76" s="198" t="s">
        <v>588</v>
      </c>
      <c r="B76" s="162">
        <v>56959</v>
      </c>
      <c r="C76" s="199" t="s">
        <v>99</v>
      </c>
      <c r="D76" s="124">
        <v>726</v>
      </c>
      <c r="IV76" s="193"/>
    </row>
    <row r="77" s="167" customFormat="true" ht="17" customHeight="true" spans="1:256">
      <c r="A77" s="199" t="s">
        <v>589</v>
      </c>
      <c r="B77" s="162">
        <v>39144</v>
      </c>
      <c r="C77" s="199" t="s">
        <v>100</v>
      </c>
      <c r="D77" s="124">
        <v>14830</v>
      </c>
      <c r="IV77" s="193"/>
    </row>
    <row r="78" s="167" customFormat="true" ht="17" customHeight="true" spans="1:256">
      <c r="A78" s="199" t="s">
        <v>590</v>
      </c>
      <c r="B78" s="162">
        <v>38</v>
      </c>
      <c r="C78" s="198" t="s">
        <v>101</v>
      </c>
      <c r="D78" s="80">
        <v>20477</v>
      </c>
      <c r="IV78" s="193"/>
    </row>
    <row r="79" s="167" customFormat="true" ht="17" customHeight="true" spans="1:256">
      <c r="A79" s="199" t="s">
        <v>591</v>
      </c>
      <c r="B79" s="162">
        <v>17777</v>
      </c>
      <c r="C79" s="198" t="s">
        <v>102</v>
      </c>
      <c r="D79" s="80">
        <v>20477</v>
      </c>
      <c r="IV79" s="193"/>
    </row>
    <row r="80" s="167" customFormat="true" ht="17" customHeight="true" spans="1:256">
      <c r="A80" s="198" t="s">
        <v>592</v>
      </c>
      <c r="B80" s="162"/>
      <c r="C80" s="199" t="s">
        <v>593</v>
      </c>
      <c r="D80" s="80">
        <v>20477</v>
      </c>
      <c r="IV80" s="193"/>
    </row>
    <row r="81" s="167" customFormat="true" ht="17" customHeight="true" spans="1:256">
      <c r="A81" s="198" t="s">
        <v>594</v>
      </c>
      <c r="B81" s="162"/>
      <c r="C81" s="199" t="s">
        <v>595</v>
      </c>
      <c r="D81" s="80"/>
      <c r="IV81" s="193"/>
    </row>
    <row r="82" s="167" customFormat="true" customHeight="true" spans="1:256">
      <c r="A82" s="198" t="s">
        <v>596</v>
      </c>
      <c r="B82" s="162"/>
      <c r="C82" s="199" t="s">
        <v>597</v>
      </c>
      <c r="D82" s="80"/>
      <c r="IV82" s="193"/>
    </row>
    <row r="83" s="167" customFormat="true" ht="17" customHeight="true" spans="1:256">
      <c r="A83" s="199" t="s">
        <v>598</v>
      </c>
      <c r="B83" s="162"/>
      <c r="C83" s="199" t="s">
        <v>599</v>
      </c>
      <c r="D83" s="80"/>
      <c r="IV83" s="193"/>
    </row>
    <row r="84" s="167" customFormat="true" ht="17" customHeight="true" spans="1:256">
      <c r="A84" s="199" t="s">
        <v>600</v>
      </c>
      <c r="B84" s="162"/>
      <c r="C84" s="199"/>
      <c r="D84" s="80"/>
      <c r="IV84" s="193"/>
    </row>
    <row r="85" s="167" customFormat="true" ht="17" customHeight="true" spans="1:256">
      <c r="A85" s="199" t="s">
        <v>601</v>
      </c>
      <c r="B85" s="162"/>
      <c r="C85" s="198" t="s">
        <v>602</v>
      </c>
      <c r="D85" s="80"/>
      <c r="IV85" s="193"/>
    </row>
    <row r="86" s="167" customFormat="true" ht="17" customHeight="true" spans="1:256">
      <c r="A86" s="199" t="s">
        <v>603</v>
      </c>
      <c r="B86" s="162"/>
      <c r="C86" s="199" t="s">
        <v>604</v>
      </c>
      <c r="D86" s="200"/>
      <c r="IV86" s="193"/>
    </row>
    <row r="87" s="167" customFormat="true" ht="17" customHeight="true" spans="1:256">
      <c r="A87" s="198" t="s">
        <v>605</v>
      </c>
      <c r="B87" s="162">
        <v>32973</v>
      </c>
      <c r="C87" s="199" t="s">
        <v>606</v>
      </c>
      <c r="D87" s="200"/>
      <c r="IV87" s="193"/>
    </row>
    <row r="88" s="167" customFormat="true" ht="17" customHeight="true" spans="1:256">
      <c r="A88" s="198" t="s">
        <v>607</v>
      </c>
      <c r="B88" s="162">
        <v>32973</v>
      </c>
      <c r="C88" s="199" t="s">
        <v>608</v>
      </c>
      <c r="D88" s="200"/>
      <c r="IV88" s="193"/>
    </row>
    <row r="89" s="167" customFormat="true" ht="17" customHeight="true" spans="1:256">
      <c r="A89" s="199" t="s">
        <v>609</v>
      </c>
      <c r="B89" s="162">
        <v>32973</v>
      </c>
      <c r="C89" s="199" t="s">
        <v>610</v>
      </c>
      <c r="D89" s="200"/>
      <c r="IV89" s="193"/>
    </row>
    <row r="90" s="167" customFormat="true" ht="17" customHeight="true" spans="1:256">
      <c r="A90" s="199" t="s">
        <v>611</v>
      </c>
      <c r="B90" s="162"/>
      <c r="C90" s="199"/>
      <c r="D90" s="80"/>
      <c r="IV90" s="193"/>
    </row>
    <row r="91" s="167" customFormat="true" ht="17" customHeight="true" spans="1:256">
      <c r="A91" s="199" t="s">
        <v>612</v>
      </c>
      <c r="B91" s="162"/>
      <c r="C91" s="198" t="s">
        <v>106</v>
      </c>
      <c r="D91" s="80">
        <v>27382</v>
      </c>
      <c r="IV91" s="193"/>
    </row>
    <row r="92" s="167" customFormat="true" ht="17" customHeight="true" spans="1:256">
      <c r="A92" s="199" t="s">
        <v>613</v>
      </c>
      <c r="B92" s="162"/>
      <c r="C92" s="198" t="s">
        <v>107</v>
      </c>
      <c r="D92" s="80"/>
      <c r="IV92" s="193"/>
    </row>
    <row r="93" s="167" customFormat="true" ht="17" customHeight="true" spans="1:256">
      <c r="A93" s="198" t="s">
        <v>614</v>
      </c>
      <c r="B93" s="162">
        <v>20673</v>
      </c>
      <c r="C93" s="199" t="s">
        <v>108</v>
      </c>
      <c r="D93" s="80"/>
      <c r="IV93" s="193"/>
    </row>
    <row r="94" s="167" customFormat="true" ht="17" customHeight="true" spans="1:256">
      <c r="A94" s="198"/>
      <c r="B94" s="162"/>
      <c r="C94" s="199" t="s">
        <v>109</v>
      </c>
      <c r="D94" s="200"/>
      <c r="IV94" s="193"/>
    </row>
    <row r="95" s="167" customFormat="true" ht="17" customHeight="true" spans="1:256">
      <c r="A95" s="198"/>
      <c r="B95" s="162"/>
      <c r="C95" s="199" t="s">
        <v>110</v>
      </c>
      <c r="D95" s="200"/>
      <c r="IV95" s="193"/>
    </row>
    <row r="96" s="167" customFormat="true" ht="17" customHeight="true" spans="1:256">
      <c r="A96" s="199"/>
      <c r="B96" s="162"/>
      <c r="C96" s="198" t="s">
        <v>114</v>
      </c>
      <c r="D96" s="80">
        <v>52853</v>
      </c>
      <c r="IV96" s="193"/>
    </row>
    <row r="97" s="167" customFormat="true" ht="17" customHeight="true" spans="1:256">
      <c r="A97" s="197" t="s">
        <v>615</v>
      </c>
      <c r="B97" s="162">
        <f>B5+B6+B75+B76+B87+B93</f>
        <v>381899</v>
      </c>
      <c r="C97" s="197" t="s">
        <v>115</v>
      </c>
      <c r="D97" s="80">
        <f>D5+D75+D78+D91+D96</f>
        <v>381899</v>
      </c>
      <c r="IV97" s="193"/>
    </row>
    <row r="98" s="167" customFormat="true" ht="17" customHeight="true" spans="2:256">
      <c r="B98" s="193"/>
      <c r="IV98" s="193"/>
    </row>
    <row r="99" s="167" customFormat="true" ht="17" customHeight="true" spans="2:256">
      <c r="B99" s="193"/>
      <c r="IV99" s="193"/>
    </row>
    <row r="100" s="167" customFormat="true" ht="17" customHeight="true" spans="2:256">
      <c r="B100" s="193"/>
      <c r="IV100" s="193"/>
    </row>
    <row r="101" s="167" customFormat="true" ht="17" customHeight="true" spans="2:256">
      <c r="B101" s="193"/>
      <c r="IV101" s="193"/>
    </row>
    <row r="102" s="167" customFormat="true" ht="17" customHeight="true" spans="2:256">
      <c r="B102" s="193"/>
      <c r="IV102" s="193"/>
    </row>
    <row r="103" s="167" customFormat="true" ht="17" customHeight="true" spans="2:256">
      <c r="B103" s="193"/>
      <c r="IV103" s="193"/>
    </row>
    <row r="104" s="167" customFormat="true" ht="17" customHeight="true" spans="2:256">
      <c r="B104" s="193"/>
      <c r="IV104" s="193"/>
    </row>
    <row r="105" s="167" customFormat="true" ht="17" customHeight="true" spans="2:256">
      <c r="B105" s="193"/>
      <c r="IV105" s="193"/>
    </row>
    <row r="106" s="167" customFormat="true" ht="17" customHeight="true" spans="2:256">
      <c r="B106" s="193"/>
      <c r="IV106" s="193"/>
    </row>
    <row r="107" s="167" customFormat="true" ht="17" customHeight="true" spans="2:256">
      <c r="B107" s="193"/>
      <c r="IV107" s="193"/>
    </row>
    <row r="108" s="167" customFormat="true" ht="17" customHeight="true" spans="2:256">
      <c r="B108" s="193"/>
      <c r="IV108" s="193"/>
    </row>
  </sheetData>
  <mergeCells count="1">
    <mergeCell ref="A2:D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showZeros="0" workbookViewId="0">
      <selection activeCell="A1" sqref="A1"/>
    </sheetView>
  </sheetViews>
  <sheetFormatPr defaultColWidth="9" defaultRowHeight="15.75" outlineLevelCol="6"/>
  <cols>
    <col min="1" max="1" width="59.875" style="184" customWidth="true"/>
    <col min="2" max="2" width="39.875" style="185" customWidth="true"/>
  </cols>
  <sheetData>
    <row r="1" spans="1:1">
      <c r="A1" s="184" t="s">
        <v>616</v>
      </c>
    </row>
    <row r="2" ht="21.75" spans="1:2">
      <c r="A2" s="95" t="s">
        <v>7</v>
      </c>
      <c r="B2" s="95"/>
    </row>
    <row r="3" spans="1:7">
      <c r="A3" s="97" t="s">
        <v>28</v>
      </c>
      <c r="B3" s="186" t="s">
        <v>29</v>
      </c>
      <c r="C3" s="93"/>
      <c r="D3" s="93"/>
      <c r="E3" s="93"/>
      <c r="F3" s="93"/>
      <c r="G3" s="93"/>
    </row>
    <row r="4" spans="1:2">
      <c r="A4" s="187" t="s">
        <v>69</v>
      </c>
      <c r="B4" s="187" t="s">
        <v>71</v>
      </c>
    </row>
    <row r="5" spans="1:2">
      <c r="A5" s="159" t="s">
        <v>469</v>
      </c>
      <c r="B5" s="160">
        <f>B6+B13+B52</f>
        <v>159036</v>
      </c>
    </row>
    <row r="6" spans="1:2">
      <c r="A6" s="188" t="s">
        <v>617</v>
      </c>
      <c r="B6" s="162">
        <v>5726</v>
      </c>
    </row>
    <row r="7" spans="1:2">
      <c r="A7" s="188" t="s">
        <v>473</v>
      </c>
      <c r="B7" s="162">
        <v>616</v>
      </c>
    </row>
    <row r="8" spans="1:2">
      <c r="A8" s="188" t="s">
        <v>475</v>
      </c>
      <c r="B8" s="162">
        <v>393</v>
      </c>
    </row>
    <row r="9" spans="1:2">
      <c r="A9" s="188" t="s">
        <v>477</v>
      </c>
      <c r="B9" s="162">
        <v>2395</v>
      </c>
    </row>
    <row r="10" spans="1:2">
      <c r="A10" s="188" t="s">
        <v>479</v>
      </c>
      <c r="B10" s="162">
        <v>1</v>
      </c>
    </row>
    <row r="11" spans="1:2">
      <c r="A11" s="188" t="s">
        <v>481</v>
      </c>
      <c r="B11" s="162">
        <v>1145</v>
      </c>
    </row>
    <row r="12" spans="1:2">
      <c r="A12" s="188" t="s">
        <v>483</v>
      </c>
      <c r="B12" s="162">
        <v>1176</v>
      </c>
    </row>
    <row r="13" spans="1:2">
      <c r="A13" s="188" t="s">
        <v>618</v>
      </c>
      <c r="B13" s="162">
        <v>121990</v>
      </c>
    </row>
    <row r="14" spans="1:2">
      <c r="A14" s="188" t="s">
        <v>487</v>
      </c>
      <c r="B14" s="162">
        <v>0</v>
      </c>
    </row>
    <row r="15" spans="1:2">
      <c r="A15" s="188" t="s">
        <v>489</v>
      </c>
      <c r="B15" s="162">
        <v>25163</v>
      </c>
    </row>
    <row r="16" spans="1:2">
      <c r="A16" s="188" t="s">
        <v>491</v>
      </c>
      <c r="B16" s="162">
        <v>6190</v>
      </c>
    </row>
    <row r="17" spans="1:2">
      <c r="A17" s="188" t="s">
        <v>493</v>
      </c>
      <c r="B17" s="162">
        <v>2840</v>
      </c>
    </row>
    <row r="18" spans="1:2">
      <c r="A18" s="188" t="s">
        <v>495</v>
      </c>
      <c r="B18" s="162">
        <v>960</v>
      </c>
    </row>
    <row r="19" spans="1:2">
      <c r="A19" s="188" t="s">
        <v>497</v>
      </c>
      <c r="B19" s="162">
        <v>165</v>
      </c>
    </row>
    <row r="20" spans="1:2">
      <c r="A20" s="188" t="s">
        <v>499</v>
      </c>
      <c r="B20" s="162">
        <v>937</v>
      </c>
    </row>
    <row r="21" spans="1:2">
      <c r="A21" s="188" t="s">
        <v>501</v>
      </c>
      <c r="B21" s="162">
        <v>0</v>
      </c>
    </row>
    <row r="22" spans="1:2">
      <c r="A22" s="188" t="s">
        <v>503</v>
      </c>
      <c r="B22" s="162">
        <v>8063</v>
      </c>
    </row>
    <row r="23" spans="1:2">
      <c r="A23" s="188" t="s">
        <v>505</v>
      </c>
      <c r="B23" s="162">
        <v>1105</v>
      </c>
    </row>
    <row r="24" spans="1:2">
      <c r="A24" s="188" t="s">
        <v>507</v>
      </c>
      <c r="B24" s="162">
        <v>0</v>
      </c>
    </row>
    <row r="25" spans="1:2">
      <c r="A25" s="188" t="s">
        <v>509</v>
      </c>
      <c r="B25" s="162">
        <v>0</v>
      </c>
    </row>
    <row r="26" spans="1:2">
      <c r="A26" s="188" t="s">
        <v>511</v>
      </c>
      <c r="B26" s="162">
        <v>5563</v>
      </c>
    </row>
    <row r="27" spans="1:2">
      <c r="A27" s="188" t="s">
        <v>513</v>
      </c>
      <c r="B27" s="162">
        <v>0</v>
      </c>
    </row>
    <row r="28" spans="1:2">
      <c r="A28" s="188" t="s">
        <v>515</v>
      </c>
      <c r="B28" s="162">
        <v>0</v>
      </c>
    </row>
    <row r="29" spans="1:2">
      <c r="A29" s="188" t="s">
        <v>517</v>
      </c>
      <c r="B29" s="162">
        <v>0</v>
      </c>
    </row>
    <row r="30" spans="1:2">
      <c r="A30" s="188" t="s">
        <v>519</v>
      </c>
      <c r="B30" s="162">
        <v>756</v>
      </c>
    </row>
    <row r="31" spans="1:2">
      <c r="A31" s="188" t="s">
        <v>521</v>
      </c>
      <c r="B31" s="162">
        <v>5549</v>
      </c>
    </row>
    <row r="32" spans="1:2">
      <c r="A32" s="188" t="s">
        <v>523</v>
      </c>
      <c r="B32" s="162">
        <v>86</v>
      </c>
    </row>
    <row r="33" spans="1:2">
      <c r="A33" s="188" t="s">
        <v>525</v>
      </c>
      <c r="B33" s="162">
        <v>362</v>
      </c>
    </row>
    <row r="34" spans="1:2">
      <c r="A34" s="188" t="s">
        <v>527</v>
      </c>
      <c r="B34" s="162">
        <v>13489</v>
      </c>
    </row>
    <row r="35" spans="1:2">
      <c r="A35" s="188" t="s">
        <v>529</v>
      </c>
      <c r="B35" s="162">
        <v>14996</v>
      </c>
    </row>
    <row r="36" spans="1:2">
      <c r="A36" s="188" t="s">
        <v>531</v>
      </c>
      <c r="B36" s="162">
        <v>55</v>
      </c>
    </row>
    <row r="37" spans="1:2">
      <c r="A37" s="188" t="s">
        <v>533</v>
      </c>
      <c r="B37" s="162">
        <v>0</v>
      </c>
    </row>
    <row r="38" spans="1:2">
      <c r="A38" s="188" t="s">
        <v>535</v>
      </c>
      <c r="B38" s="162">
        <v>15483</v>
      </c>
    </row>
    <row r="39" spans="1:2">
      <c r="A39" s="188" t="s">
        <v>537</v>
      </c>
      <c r="B39" s="162">
        <v>1285</v>
      </c>
    </row>
    <row r="40" spans="1:2">
      <c r="A40" s="188" t="s">
        <v>539</v>
      </c>
      <c r="B40" s="162">
        <v>0</v>
      </c>
    </row>
    <row r="41" spans="1:2">
      <c r="A41" s="188" t="s">
        <v>541</v>
      </c>
      <c r="B41" s="162">
        <v>0</v>
      </c>
    </row>
    <row r="42" spans="1:2">
      <c r="A42" s="188" t="s">
        <v>543</v>
      </c>
      <c r="B42" s="162">
        <v>0</v>
      </c>
    </row>
    <row r="43" spans="1:2">
      <c r="A43" s="188" t="s">
        <v>545</v>
      </c>
      <c r="B43" s="162">
        <v>0</v>
      </c>
    </row>
    <row r="44" spans="1:2">
      <c r="A44" s="188" t="s">
        <v>547</v>
      </c>
      <c r="B44" s="162">
        <v>7783</v>
      </c>
    </row>
    <row r="45" spans="1:2">
      <c r="A45" s="188" t="s">
        <v>549</v>
      </c>
      <c r="B45" s="162">
        <v>260</v>
      </c>
    </row>
    <row r="46" spans="1:2">
      <c r="A46" s="188" t="s">
        <v>551</v>
      </c>
      <c r="B46" s="162">
        <v>452</v>
      </c>
    </row>
    <row r="47" spans="1:2">
      <c r="A47" s="188" t="s">
        <v>553</v>
      </c>
      <c r="B47" s="162">
        <v>0</v>
      </c>
    </row>
    <row r="48" spans="1:2">
      <c r="A48" s="189" t="s">
        <v>555</v>
      </c>
      <c r="B48" s="190">
        <v>3307</v>
      </c>
    </row>
    <row r="49" spans="1:2">
      <c r="A49" s="191" t="s">
        <v>557</v>
      </c>
      <c r="B49" s="190">
        <v>2426</v>
      </c>
    </row>
    <row r="50" spans="1:2">
      <c r="A50" s="192" t="s">
        <v>559</v>
      </c>
      <c r="B50" s="190">
        <v>3656</v>
      </c>
    </row>
    <row r="51" spans="1:2">
      <c r="A51" s="191" t="s">
        <v>561</v>
      </c>
      <c r="B51" s="190">
        <v>1059</v>
      </c>
    </row>
    <row r="52" spans="1:2">
      <c r="A52" s="191" t="s">
        <v>619</v>
      </c>
      <c r="B52" s="190">
        <v>31320</v>
      </c>
    </row>
    <row r="53" spans="1:2">
      <c r="A53" s="191" t="s">
        <v>620</v>
      </c>
      <c r="B53" s="162">
        <v>1335</v>
      </c>
    </row>
    <row r="54" spans="1:2">
      <c r="A54" s="191" t="s">
        <v>621</v>
      </c>
      <c r="B54" s="162">
        <v>0</v>
      </c>
    </row>
    <row r="55" spans="1:2">
      <c r="A55" s="191" t="s">
        <v>622</v>
      </c>
      <c r="B55" s="162">
        <v>124</v>
      </c>
    </row>
    <row r="56" spans="1:2">
      <c r="A56" s="191" t="s">
        <v>623</v>
      </c>
      <c r="B56" s="162">
        <v>119</v>
      </c>
    </row>
    <row r="57" spans="1:2">
      <c r="A57" s="191" t="s">
        <v>624</v>
      </c>
      <c r="B57" s="162">
        <v>593</v>
      </c>
    </row>
    <row r="58" spans="1:2">
      <c r="A58" s="191" t="s">
        <v>625</v>
      </c>
      <c r="B58" s="162">
        <v>1060</v>
      </c>
    </row>
    <row r="59" spans="1:2">
      <c r="A59" s="191" t="s">
        <v>571</v>
      </c>
      <c r="B59" s="162">
        <v>190</v>
      </c>
    </row>
    <row r="60" spans="1:2">
      <c r="A60" s="191" t="s">
        <v>626</v>
      </c>
      <c r="B60" s="162">
        <v>582</v>
      </c>
    </row>
    <row r="61" spans="1:2">
      <c r="A61" s="191" t="s">
        <v>573</v>
      </c>
      <c r="B61" s="162">
        <v>1399</v>
      </c>
    </row>
    <row r="62" spans="1:2">
      <c r="A62" s="191" t="s">
        <v>627</v>
      </c>
      <c r="B62" s="162">
        <v>514</v>
      </c>
    </row>
    <row r="63" spans="1:2">
      <c r="A63" s="191" t="s">
        <v>628</v>
      </c>
      <c r="B63" s="162">
        <v>87</v>
      </c>
    </row>
    <row r="64" spans="1:2">
      <c r="A64" s="191" t="s">
        <v>629</v>
      </c>
      <c r="B64" s="162">
        <v>13315</v>
      </c>
    </row>
    <row r="65" spans="1:2">
      <c r="A65" s="191" t="s">
        <v>630</v>
      </c>
      <c r="B65" s="162">
        <v>1506</v>
      </c>
    </row>
    <row r="66" spans="1:2">
      <c r="A66" s="191" t="s">
        <v>631</v>
      </c>
      <c r="B66" s="162">
        <v>1160</v>
      </c>
    </row>
    <row r="67" spans="1:2">
      <c r="A67" s="191" t="s">
        <v>632</v>
      </c>
      <c r="B67" s="162">
        <v>455</v>
      </c>
    </row>
    <row r="68" spans="1:2">
      <c r="A68" s="191" t="s">
        <v>633</v>
      </c>
      <c r="B68" s="162">
        <v>118</v>
      </c>
    </row>
    <row r="69" spans="1:2">
      <c r="A69" s="191" t="s">
        <v>581</v>
      </c>
      <c r="B69" s="162">
        <v>1985</v>
      </c>
    </row>
    <row r="70" spans="1:2">
      <c r="A70" s="191" t="s">
        <v>634</v>
      </c>
      <c r="B70" s="162">
        <v>6445</v>
      </c>
    </row>
    <row r="71" spans="1:2">
      <c r="A71" s="191" t="s">
        <v>635</v>
      </c>
      <c r="B71" s="162">
        <v>6</v>
      </c>
    </row>
    <row r="72" spans="1:2">
      <c r="A72" s="191" t="s">
        <v>584</v>
      </c>
      <c r="B72" s="162">
        <v>138</v>
      </c>
    </row>
    <row r="73" spans="1:2">
      <c r="A73" s="191" t="s">
        <v>636</v>
      </c>
      <c r="B73" s="162">
        <v>189</v>
      </c>
    </row>
  </sheetData>
  <mergeCells count="1">
    <mergeCell ref="A2:B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0"/>
  <sheetViews>
    <sheetView workbookViewId="0">
      <selection activeCell="B11" sqref="B11"/>
    </sheetView>
  </sheetViews>
  <sheetFormatPr defaultColWidth="9" defaultRowHeight="15.75" outlineLevelCol="1"/>
  <cols>
    <col min="1" max="2" width="54.125" style="176" customWidth="true"/>
    <col min="3" max="16384" width="9" style="176"/>
  </cols>
  <sheetData>
    <row r="3" s="176" customFormat="true" spans="1:2">
      <c r="A3" s="177" t="s">
        <v>637</v>
      </c>
      <c r="B3" s="177"/>
    </row>
    <row r="4" s="176" customFormat="true" spans="1:2">
      <c r="A4" s="177"/>
      <c r="B4" s="177"/>
    </row>
    <row r="5" s="176" customFormat="true" ht="16.5" spans="1:2">
      <c r="A5" s="178"/>
      <c r="B5" s="179" t="s">
        <v>638</v>
      </c>
    </row>
    <row r="6" s="176" customFormat="true" spans="1:2">
      <c r="A6" s="180" t="s">
        <v>639</v>
      </c>
      <c r="B6" s="180" t="s">
        <v>640</v>
      </c>
    </row>
    <row r="7" s="176" customFormat="true" spans="1:2">
      <c r="A7" s="180"/>
      <c r="B7" s="180"/>
    </row>
    <row r="8" s="176" customFormat="true" spans="1:2">
      <c r="A8" s="181"/>
      <c r="B8" s="181"/>
    </row>
    <row r="9" s="176" customFormat="true" spans="1:2">
      <c r="A9" s="181"/>
      <c r="B9" s="181"/>
    </row>
    <row r="10" s="176" customFormat="true" spans="1:2">
      <c r="A10" s="182" t="s">
        <v>641</v>
      </c>
      <c r="B10" s="183"/>
    </row>
  </sheetData>
  <mergeCells count="3">
    <mergeCell ref="A6:A7"/>
    <mergeCell ref="B6:B7"/>
    <mergeCell ref="A3:B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C6" sqref="C6"/>
    </sheetView>
  </sheetViews>
  <sheetFormatPr defaultColWidth="9" defaultRowHeight="15.75" outlineLevelRow="5" outlineLevelCol="2"/>
  <cols>
    <col min="1" max="1" width="34.25" customWidth="true"/>
    <col min="2" max="2" width="23" customWidth="true"/>
    <col min="3" max="3" width="24" customWidth="true"/>
  </cols>
  <sheetData>
    <row r="1" spans="1:1">
      <c r="A1" t="s">
        <v>642</v>
      </c>
    </row>
    <row r="3" ht="21" spans="1:3">
      <c r="A3" s="112" t="s">
        <v>643</v>
      </c>
      <c r="B3" s="112"/>
      <c r="C3" s="112"/>
    </row>
    <row r="4" spans="1:3">
      <c r="A4" s="113" t="s">
        <v>644</v>
      </c>
      <c r="B4" s="114"/>
      <c r="C4" s="115" t="s">
        <v>638</v>
      </c>
    </row>
    <row r="5" spans="1:3">
      <c r="A5" s="117" t="s">
        <v>69</v>
      </c>
      <c r="B5" s="117" t="s">
        <v>645</v>
      </c>
      <c r="C5" s="117" t="s">
        <v>646</v>
      </c>
    </row>
    <row r="6" spans="1:3">
      <c r="A6" s="117"/>
      <c r="B6" s="118">
        <v>256000</v>
      </c>
      <c r="C6" s="118">
        <v>255987</v>
      </c>
    </row>
  </sheetData>
  <mergeCells count="1"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目录</vt:lpstr>
      <vt:lpstr>2022年一般公共预算收入表</vt:lpstr>
      <vt:lpstr>2022年一般公共预算支出表</vt:lpstr>
      <vt:lpstr>2022年一般公共预算本级支出表</vt:lpstr>
      <vt:lpstr>2022年一般公共预算本级基本支出表</vt:lpstr>
      <vt:lpstr>2022年一般公共预算转移性收支表</vt:lpstr>
      <vt:lpstr>2022年一般公共预算税收返还和转移支付表</vt:lpstr>
      <vt:lpstr>2022年对下转移支付分地区、分项目表</vt:lpstr>
      <vt:lpstr>2022年政府一般债务限额和余额情况表</vt:lpstr>
      <vt:lpstr>2022年政府性基金预算收支表</vt:lpstr>
      <vt:lpstr>2022年政府性基金收入表</vt:lpstr>
      <vt:lpstr>2022年政府性基金支出表</vt:lpstr>
      <vt:lpstr>2022年本级政府性基金支出表</vt:lpstr>
      <vt:lpstr>2022年政府性基金转移支付表</vt:lpstr>
      <vt:lpstr>2022年政府性基金对下转移支付表</vt:lpstr>
      <vt:lpstr>2022年政府专项债务限额和余额情况表</vt:lpstr>
      <vt:lpstr>2022年国有资本经营预算收支表</vt:lpstr>
      <vt:lpstr>2022年国有资本经营预算收入表</vt:lpstr>
      <vt:lpstr>2022年国有资本经营预算支出表</vt:lpstr>
      <vt:lpstr>2022年本级国有资本经营预算支出表</vt:lpstr>
      <vt:lpstr>2022年国有资本经营预算对下转移支付表</vt:lpstr>
      <vt:lpstr>2022年社会保险基金收支表</vt:lpstr>
      <vt:lpstr>2022年社会保险基金收入表</vt:lpstr>
      <vt:lpstr>2022年社会保险基金支出表</vt:lpstr>
      <vt:lpstr>2022年部门政府采购预算完成情况表</vt:lpstr>
      <vt:lpstr>2022年财政重点项目预算绩效评价情况表</vt:lpstr>
      <vt:lpstr>2022年三公经费决算公开情况表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2018-06-01T19:28:00Z</dcterms:created>
  <dcterms:modified xsi:type="dcterms:W3CDTF">2024-12-05T10:34:42Z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A6693D7EB4344CC3AA7612FBB9D4FCA8_13</vt:lpwstr>
  </property>
</Properties>
</file>