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55" tabRatio="923" firstSheet="21" activeTab="27"/>
  </bookViews>
  <sheets>
    <sheet name="目录" sheetId="14" r:id="rId1"/>
    <sheet name="23年公共预算收支表" sheetId="1" r:id="rId2"/>
    <sheet name="23年基金收支表" sheetId="2" r:id="rId3"/>
    <sheet name="23年国资收支表" sheetId="3" r:id="rId4"/>
    <sheet name="23年社保基金收支表" sheetId="4" r:id="rId5"/>
    <sheet name="24年一般公共预算收入表" sheetId="15" r:id="rId6"/>
    <sheet name="24年一般公共预算支出表" sheetId="16" r:id="rId7"/>
    <sheet name="24年一般公共预算本级支出表（功能分类到项级）" sheetId="17" r:id="rId8"/>
    <sheet name="24年一般公共预算本级基本支出表（经济分类明细表）" sheetId="18" r:id="rId9"/>
    <sheet name="24年一般公共预算税收返还和转移支付表" sheetId="19" r:id="rId10"/>
    <sheet name="24年一般公共预算对下转移支付表" sheetId="34" r:id="rId11"/>
    <sheet name="23年地方政府一般债务限额和余额情况表" sheetId="20" r:id="rId12"/>
    <sheet name="24年政府性基金收入表" sheetId="21" r:id="rId13"/>
    <sheet name="24年政府性基金支出表" sheetId="22" r:id="rId14"/>
    <sheet name="24年本级政府性基金支出表" sheetId="23" r:id="rId15"/>
    <sheet name="24年政府性基金转移支付表" sheetId="25" r:id="rId16"/>
    <sheet name="24年政府性基金预算对下转移支付表" sheetId="35" r:id="rId17"/>
    <sheet name="23年地方政府专项债务限额及余额情况表" sheetId="24" r:id="rId18"/>
    <sheet name="24年国有资本经营预算收入表" sheetId="26" r:id="rId19"/>
    <sheet name="24年国有资本经营预算支出表" sheetId="27" r:id="rId20"/>
    <sheet name="24年本级国有资本经营预算支出表" sheetId="28" r:id="rId21"/>
    <sheet name="24年国有资本经营预算对下转移支付表" sheetId="29" r:id="rId22"/>
    <sheet name="24年社会保险基金收入表" sheetId="30" r:id="rId23"/>
    <sheet name="24年社会保险基金支出表" sheetId="31" r:id="rId24"/>
    <sheet name="24年专项转移支付分地区公开表" sheetId="32" r:id="rId25"/>
    <sheet name="24年专项转移支付分项目公开" sheetId="36" r:id="rId26"/>
    <sheet name="24年“三公”预算经费表" sheetId="33" r:id="rId27"/>
    <sheet name="24年政府采购" sheetId="12" r:id="rId28"/>
  </sheets>
  <externalReferences>
    <externalReference r:id="rId29"/>
    <externalReference r:id="rId30"/>
  </externalReferences>
  <definedNames>
    <definedName name="_xlnm._FilterDatabase" localSheetId="14" hidden="1">'24年本级政府性基金支出表'!$A$4:$B$19</definedName>
    <definedName name="_xlnm._FilterDatabase" localSheetId="27" hidden="1">'24年政府采购'!$A$4:$F$54</definedName>
    <definedName name="_xlnm.Print_Area" localSheetId="3">'23年国资收支表'!$A$1:$F$20</definedName>
    <definedName name="_xlnm.Print_Area" localSheetId="2">'23年基金收支表'!$A$1:$H$17</definedName>
    <definedName name="_xlnm.Print_Area" localSheetId="1">'23年公共预算收支表'!$A$1:$J$37</definedName>
    <definedName name="_xlnm.Print_Area" localSheetId="4">'23年社保基金收支表'!$A$1:$I$23</definedName>
    <definedName name="_xlnm.Print_Area" localSheetId="27">'24年政府采购'!$A$1:$F$54</definedName>
    <definedName name="_xlnm.Print_Titles" localSheetId="27">'24年政府采购'!$4:$4</definedName>
    <definedName name="_xlnm._FilterDatabase" localSheetId="7" hidden="1">'24年一般公共预算本级支出表（功能分类到项级）'!$A$3:$IR$385</definedName>
    <definedName name="_xlnm._FilterDatabase" localSheetId="8" hidden="1">'24年一般公共预算本级基本支出表（经济分类明细表）'!$A$5:$C$74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<sst xmlns="http://schemas.openxmlformats.org/spreadsheetml/2006/main" count="1419" uniqueCount="939">
  <si>
    <t>目  录</t>
  </si>
  <si>
    <t xml:space="preserve"> 序号</t>
  </si>
  <si>
    <t>名  称</t>
  </si>
  <si>
    <t>2023年一般公共预算收支执行表</t>
  </si>
  <si>
    <t>2023年政府性基金预算收支执行表</t>
  </si>
  <si>
    <t>2023年国有资本经营预算收支执行表</t>
  </si>
  <si>
    <t>2023年社会保险基金预算收支执行表</t>
  </si>
  <si>
    <t>2024年一般公共预算收入表</t>
  </si>
  <si>
    <t>2024年一般公共预算支出表</t>
  </si>
  <si>
    <t>2024年一般公共预算本级支出表</t>
  </si>
  <si>
    <t>2024年一般公共预算本级基本支出表（经济分类明细表）</t>
  </si>
  <si>
    <t>2024年一般公共预算税收返还和转移支付表</t>
  </si>
  <si>
    <t>2024年一般公共预算对下转移支付表</t>
  </si>
  <si>
    <t>2023年地方政府一般债务限额和余额情况表</t>
  </si>
  <si>
    <t>2024年政府性基金收入表</t>
  </si>
  <si>
    <t>2024年政府性基金支出表</t>
  </si>
  <si>
    <t>2024本级政府性基金支出表</t>
  </si>
  <si>
    <t>2024年政府性基金转移支付表</t>
  </si>
  <si>
    <t>2024年政府性基金对下转移支付表</t>
  </si>
  <si>
    <t>2023年地方政府专项债务限额和余额情况表</t>
  </si>
  <si>
    <t>2024年国有资本经营预算收入表</t>
  </si>
  <si>
    <t>2024年国有资本经营预算支出表</t>
  </si>
  <si>
    <t>2024年本级国有资本经营预算支出表</t>
  </si>
  <si>
    <t>2024年国有资本经营预算对下转移支付表</t>
  </si>
  <si>
    <t>2024年社会保险基金收入表</t>
  </si>
  <si>
    <t>2024年社会保险基金支出表</t>
  </si>
  <si>
    <t>2024年专项转移支付分地区公开表</t>
  </si>
  <si>
    <t>2024年专项转移支付公开表（分项目）</t>
  </si>
  <si>
    <t>2024年“三公”经费预算表</t>
  </si>
  <si>
    <t>2024年部门政府采购预算总表</t>
  </si>
  <si>
    <t>附表1</t>
  </si>
  <si>
    <t>金额单位：万元</t>
  </si>
  <si>
    <t>预算科目</t>
  </si>
  <si>
    <t>2022年
决算数</t>
  </si>
  <si>
    <t>2023年
预计数</t>
  </si>
  <si>
    <t>增长%</t>
  </si>
  <si>
    <t>备注</t>
  </si>
  <si>
    <t>比年初</t>
  </si>
  <si>
    <t>比调整</t>
  </si>
  <si>
    <t>比决算</t>
  </si>
  <si>
    <t>为预算的</t>
  </si>
  <si>
    <t>为调整的</t>
  </si>
  <si>
    <t>支出比年初</t>
  </si>
  <si>
    <t>一、地方一般公共预算收入小计</t>
  </si>
  <si>
    <t>剔除2023年一次性收入4.55亿元后，下降4.75%</t>
  </si>
  <si>
    <t>一、一般公共预算支出小计</t>
  </si>
  <si>
    <t>（一）地方税收收入</t>
  </si>
  <si>
    <t>一般公共服务</t>
  </si>
  <si>
    <t>（二）非税收入</t>
  </si>
  <si>
    <t>剔除2023年一次性收入4.55亿元后，增长52%</t>
  </si>
  <si>
    <t>国防</t>
  </si>
  <si>
    <t>公共安全</t>
  </si>
  <si>
    <t>二、上级补助收入小计</t>
  </si>
  <si>
    <t>教育</t>
  </si>
  <si>
    <t>（一）一般性转移支付收入（含返还性收入）</t>
  </si>
  <si>
    <t>科学技术</t>
  </si>
  <si>
    <t>（二）专项转移支付收入</t>
  </si>
  <si>
    <t>文化体育与传媒</t>
  </si>
  <si>
    <t>社会保障和就业</t>
  </si>
  <si>
    <t>医疗卫生与计划生育事务</t>
  </si>
  <si>
    <t>防疫专项减少</t>
  </si>
  <si>
    <t>节能环保</t>
  </si>
  <si>
    <t>上级专项减少</t>
  </si>
  <si>
    <t>城乡社区事务</t>
  </si>
  <si>
    <t>农林水事务</t>
  </si>
  <si>
    <t>交通运输</t>
  </si>
  <si>
    <t>资源勘探电力信息等</t>
  </si>
  <si>
    <t>商业服务业等事务</t>
  </si>
  <si>
    <t>金融监管等事务支出</t>
  </si>
  <si>
    <t>自然资源海洋气象等事务</t>
  </si>
  <si>
    <t>住房保障支出</t>
  </si>
  <si>
    <t>粮油物资管理事务</t>
  </si>
  <si>
    <t>三、债务转贷收入</t>
  </si>
  <si>
    <t>灾害防治及应急管理</t>
  </si>
  <si>
    <t>再融资一般债券收入（当年到期债券展期）</t>
  </si>
  <si>
    <t>援助其他地区支出</t>
  </si>
  <si>
    <t>新增一般债券收入</t>
  </si>
  <si>
    <t>债务付息支出</t>
  </si>
  <si>
    <t>其他支出</t>
  </si>
  <si>
    <t>四、调入预算稳定调节基金</t>
  </si>
  <si>
    <t>二、债务还本支出（再融资一般债券）</t>
  </si>
  <si>
    <t>三、上解支出小计</t>
  </si>
  <si>
    <t>五、上年结转收入</t>
  </si>
  <si>
    <t xml:space="preserve"> 其中：体制上解</t>
  </si>
  <si>
    <t xml:space="preserve">       专项上解</t>
  </si>
  <si>
    <t>六、调入资金</t>
  </si>
  <si>
    <t>四、安排预算稳定调节基金</t>
  </si>
  <si>
    <t>（一）政府性基金调入</t>
  </si>
  <si>
    <t>五、结转下年支出</t>
  </si>
  <si>
    <t>（二）国有资本经营预算调入</t>
  </si>
  <si>
    <t>（三）其他调入（含存量）</t>
  </si>
  <si>
    <t>收 入 合 计</t>
  </si>
  <si>
    <t>支出合计</t>
  </si>
  <si>
    <t>附表2</t>
  </si>
  <si>
    <t>2022年                      决算数</t>
  </si>
  <si>
    <t>2023年                    预计数</t>
  </si>
  <si>
    <t>一、国有土地使用权出让金</t>
  </si>
  <si>
    <t>一、文化体育与传媒</t>
  </si>
  <si>
    <t>二、城市基础设施配套费</t>
  </si>
  <si>
    <t>二、社会保障和就业</t>
  </si>
  <si>
    <t>三、污水处理费收入</t>
  </si>
  <si>
    <t>三、城乡社区事务</t>
  </si>
  <si>
    <t>四、其他政府性基金</t>
  </si>
  <si>
    <t>四、农林水事务</t>
  </si>
  <si>
    <t>五、债务付息</t>
  </si>
  <si>
    <t>六、其他支出</t>
  </si>
  <si>
    <t>政府性基金收入小计</t>
  </si>
  <si>
    <t>政府性基金支出小计</t>
  </si>
  <si>
    <t xml:space="preserve">     上级补助收入</t>
  </si>
  <si>
    <t xml:space="preserve">    上解上级支出</t>
  </si>
  <si>
    <t xml:space="preserve">     再融资专项债券收入（当年到期债券展期）</t>
  </si>
  <si>
    <t xml:space="preserve">    债务还本支出（再融资专项债券）</t>
  </si>
  <si>
    <t xml:space="preserve">     专项债收入</t>
  </si>
  <si>
    <t xml:space="preserve">     调入资金</t>
  </si>
  <si>
    <t xml:space="preserve">    调出资金</t>
  </si>
  <si>
    <t xml:space="preserve">     上年结转</t>
  </si>
  <si>
    <t xml:space="preserve">    年终结转</t>
  </si>
  <si>
    <t>收入合计</t>
  </si>
  <si>
    <t>附表3</t>
  </si>
  <si>
    <t>一、利润收入</t>
  </si>
  <si>
    <t>一、社会保障和就业支出</t>
  </si>
  <si>
    <t xml:space="preserve">    投资服务企业利润收入</t>
  </si>
  <si>
    <t>二、国有资本经营预算支出</t>
  </si>
  <si>
    <t xml:space="preserve">    建筑施工企业利润收入</t>
  </si>
  <si>
    <r>
      <rPr>
        <sz val="10.5"/>
        <color theme="1"/>
        <rFont val="宋体"/>
        <charset val="134"/>
        <scheme val="minor"/>
      </rPr>
      <t xml:space="preserve">    </t>
    </r>
    <r>
      <rPr>
        <sz val="10.5"/>
        <color theme="1"/>
        <rFont val="宋体"/>
        <charset val="134"/>
      </rPr>
      <t>解决历史遗留问题及改革成本支出</t>
    </r>
  </si>
  <si>
    <t xml:space="preserve">    转制科研院所利润收入</t>
  </si>
  <si>
    <t xml:space="preserve">    国有企业资本金注入</t>
  </si>
  <si>
    <t>二、股利、股息收入</t>
  </si>
  <si>
    <t xml:space="preserve">    其他国有资本经营预算支出</t>
  </si>
  <si>
    <t xml:space="preserve">    国有控股公司股利、股息收入</t>
  </si>
  <si>
    <t>三、转移性支出</t>
  </si>
  <si>
    <t xml:space="preserve">    国有参股公司股利、股息收入</t>
  </si>
  <si>
    <t>四、调出资金</t>
  </si>
  <si>
    <t xml:space="preserve">    其他国有资本经营预算企业股利、股息收入</t>
  </si>
  <si>
    <t>三、产权转让收入</t>
  </si>
  <si>
    <t>四、清算收入</t>
  </si>
  <si>
    <t>五、其他国有资本经营收入</t>
  </si>
  <si>
    <t>本年收入合计</t>
  </si>
  <si>
    <t>本年支出合计</t>
  </si>
  <si>
    <t xml:space="preserve"> 上级补助收入</t>
  </si>
  <si>
    <t>上年结转</t>
  </si>
  <si>
    <t>结转下年</t>
  </si>
  <si>
    <t>收 入 总 计</t>
  </si>
  <si>
    <t>支 出 总 计</t>
  </si>
  <si>
    <t>附表4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</si>
  <si>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</si>
  <si>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</si>
  <si>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</si>
  <si>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</si>
  <si>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</si>
  <si>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
疗保险基金</t>
  </si>
  <si>
    <t>城乡居民基本医疗保险基金</t>
  </si>
  <si>
    <t>工伤保险基金</t>
  </si>
  <si>
    <t>失业保险基金</t>
  </si>
  <si>
    <t>一、收入</t>
  </si>
  <si>
    <t xml:space="preserve">    其中：1.保险费收入</t>
  </si>
  <si>
    <t xml:space="preserve">          2.利息收入</t>
  </si>
  <si>
    <t xml:space="preserve">          3.财政补贴收入</t>
  </si>
  <si>
    <t xml:space="preserve">          4.委托投资收益</t>
  </si>
  <si>
    <t xml:space="preserve">          5.其他收入</t>
  </si>
  <si>
    <t xml:space="preserve">          6.转移收入</t>
  </si>
  <si>
    <t xml:space="preserve">          7.中央调剂资金收入</t>
  </si>
  <si>
    <t xml:space="preserve">          8.中央调剂基金收入</t>
  </si>
  <si>
    <t>二、支出</t>
  </si>
  <si>
    <t xml:space="preserve">    其中：1.社会保险待遇支出</t>
  </si>
  <si>
    <t xml:space="preserve">          2.其他支出</t>
  </si>
  <si>
    <t xml:space="preserve">          3.转移支出</t>
  </si>
  <si>
    <t xml:space="preserve">          4.中央调剂基金支出</t>
  </si>
  <si>
    <t xml:space="preserve">          5.中央调剂资金支出</t>
  </si>
  <si>
    <t>三、本年收支结余</t>
  </si>
  <si>
    <t>四、年末滚存结余</t>
  </si>
  <si>
    <t>说明：1、企业职工基本养老保险基金2019年7月开始实行省级统筹，收支执行情况由省级社保部门统一编制，此表未反映数据；
2、工伤保险基金2020年7月实行市级统筹，城乡居民基本医疗保险基金和职工基本医疗保险基金2020年10月开始实施市级统筹，失业保险基金计划2023年实行省级统筹，4项基金预算情况由常德市统一编制。</t>
  </si>
  <si>
    <t>附表5</t>
  </si>
  <si>
    <t>编制单位：津市市财政局</t>
  </si>
  <si>
    <t>单位：万元</t>
  </si>
  <si>
    <t>项  目</t>
  </si>
  <si>
    <t>预   算</t>
  </si>
  <si>
    <t>一般公共预算收入</t>
  </si>
  <si>
    <t>一、地方一般公共预算收入</t>
  </si>
  <si>
    <t xml:space="preserve">  （一）、税收收入</t>
  </si>
  <si>
    <t>　　　1、增值税</t>
  </si>
  <si>
    <t>　　　2、营业税</t>
  </si>
  <si>
    <t>　　　3、企业所得税</t>
  </si>
  <si>
    <t>　　　4、个人所得税</t>
  </si>
  <si>
    <t>　　　5、资源税</t>
  </si>
  <si>
    <t>　　　6、城市维护建设税</t>
  </si>
  <si>
    <t>　　　7、房产税</t>
  </si>
  <si>
    <t>　　　8、印花税</t>
  </si>
  <si>
    <t>　　　9、城镇土地使用税</t>
  </si>
  <si>
    <t>　　　10、土地增值税</t>
  </si>
  <si>
    <t>　　　11、车船使用和牌照税</t>
  </si>
  <si>
    <t>　　　12、耕地占用税</t>
  </si>
  <si>
    <t>　　　13、契税</t>
  </si>
  <si>
    <t xml:space="preserve">             14、环境保护税</t>
  </si>
  <si>
    <t xml:space="preserve">  （二）、非税收入</t>
  </si>
  <si>
    <t>　　　1、专项收入</t>
  </si>
  <si>
    <t>　　　　其中：教育费附加收入</t>
  </si>
  <si>
    <t>　　　　　　　地方教育附加收入</t>
  </si>
  <si>
    <t xml:space="preserve">                              残疾人就业保障金</t>
  </si>
  <si>
    <t xml:space="preserve">                              森林植被恢复费</t>
  </si>
  <si>
    <t xml:space="preserve">                             水利建设专项收入</t>
  </si>
  <si>
    <t xml:space="preserve">                              其他专项收入</t>
  </si>
  <si>
    <t>　　　2、行政事业性收费收入</t>
  </si>
  <si>
    <t>　　　3、罚没收入</t>
  </si>
  <si>
    <t>　　　4、国有资源（资产）有偿使用收入</t>
  </si>
  <si>
    <t>　　　5、捐赠收入</t>
  </si>
  <si>
    <t>二、上级补助收入</t>
  </si>
  <si>
    <t>　（一）返还性收入</t>
  </si>
  <si>
    <t>　（二）一般性转移支付收入</t>
  </si>
  <si>
    <t>　  1、体制补助收入</t>
  </si>
  <si>
    <t>　  2、均衡性转移支付补助收入</t>
  </si>
  <si>
    <t xml:space="preserve">      3、县级基本财力保障机制奖补资金收入</t>
  </si>
  <si>
    <t xml:space="preserve">      4、革命老区转移支付收入</t>
  </si>
  <si>
    <t xml:space="preserve">      5、巩固拓展脱贫攻坚成果衔接乡村振兴转移支付收入</t>
  </si>
  <si>
    <t xml:space="preserve"> 　6、公共安全共同财政事权转移支付收入</t>
  </si>
  <si>
    <t xml:space="preserve">     7、交通运输共同财政事权转移支付收入</t>
  </si>
  <si>
    <t xml:space="preserve">     8、节能环保共同财政事权转移支付收入</t>
  </si>
  <si>
    <t xml:space="preserve">     9、农林水共同财政事权转移支付收入</t>
  </si>
  <si>
    <t xml:space="preserve">    10、文化旅游体育与传媒共同财政事权转移支付收入</t>
  </si>
  <si>
    <t xml:space="preserve">    11、住房保障共同财政事权转移支付收入</t>
  </si>
  <si>
    <t xml:space="preserve">    12、教育共同财政事权转移支付收入</t>
  </si>
  <si>
    <t xml:space="preserve">    13、医疗卫生共同财政事权转移支付收入</t>
  </si>
  <si>
    <t xml:space="preserve">    14、社会保障和就业共同财政事权转移支付收入</t>
  </si>
  <si>
    <t xml:space="preserve">    15、科学技术共同财政事权转移支付收入</t>
  </si>
  <si>
    <t xml:space="preserve">    16、灾害防治及应急管理共同财政事权转移支付收入</t>
  </si>
  <si>
    <t xml:space="preserve">    17、资源枯竭型城市转移支付收入</t>
  </si>
  <si>
    <t xml:space="preserve">    18、固定数额补助</t>
  </si>
  <si>
    <t>　19、结算补助收入</t>
  </si>
  <si>
    <t>　20、企业事业单位划转补助收入</t>
  </si>
  <si>
    <t xml:space="preserve">    21、其他一般性转移支付收入</t>
  </si>
  <si>
    <t xml:space="preserve">    22、产粮（油）大县奖励资金收入</t>
  </si>
  <si>
    <t xml:space="preserve">    23、粮油物资储备共同财政事权转移支付收入</t>
  </si>
  <si>
    <t>　（三）专项转移支付收入</t>
  </si>
  <si>
    <t xml:space="preserve">   1、地方政府新增一般债券转贷收入</t>
  </si>
  <si>
    <t xml:space="preserve">   2、地方政府再融资一般债券转贷收入</t>
  </si>
  <si>
    <t>四、动用预算稳定调节基金</t>
  </si>
  <si>
    <t>（一）政府性基金预算调入</t>
  </si>
  <si>
    <t>附表6</t>
  </si>
  <si>
    <t xml:space="preserve">                  单位：万元</t>
  </si>
  <si>
    <t>支   出   项   目</t>
  </si>
  <si>
    <t>预  算</t>
  </si>
  <si>
    <t>一、一般公共预算支出合计</t>
  </si>
  <si>
    <t xml:space="preserve">  1、一般公共服务支出</t>
  </si>
  <si>
    <t xml:space="preserve">  2、国防支出</t>
  </si>
  <si>
    <t xml:space="preserve">  3、公共安全支出</t>
  </si>
  <si>
    <t xml:space="preserve">  4、教育支出</t>
  </si>
  <si>
    <t xml:space="preserve">  5、科学技术支出</t>
  </si>
  <si>
    <t xml:space="preserve">  6、文化旅游体育与传媒支出</t>
  </si>
  <si>
    <t xml:space="preserve">  7、社会保障和就业支出</t>
  </si>
  <si>
    <t xml:space="preserve">  8、卫生健康支出</t>
  </si>
  <si>
    <t xml:space="preserve">  9、节能环保支出</t>
  </si>
  <si>
    <t xml:space="preserve">  10、城乡社区支出</t>
  </si>
  <si>
    <t xml:space="preserve">  11、农林水支出</t>
  </si>
  <si>
    <t xml:space="preserve">  12、交通运输支出</t>
  </si>
  <si>
    <t xml:space="preserve">  13、资源勘探信息等支出</t>
  </si>
  <si>
    <t xml:space="preserve">  14、商业服务业等支出</t>
  </si>
  <si>
    <t xml:space="preserve">  15、金融支出</t>
  </si>
  <si>
    <t xml:space="preserve">  16、自然资源海洋气象等支出</t>
  </si>
  <si>
    <t xml:space="preserve">  17、住房保障支出</t>
  </si>
  <si>
    <t xml:space="preserve">  18、粮油物资储备支出</t>
  </si>
  <si>
    <t xml:space="preserve">  19、灾害防治及应急管理支出</t>
  </si>
  <si>
    <t xml:space="preserve">  20、债务付息支出</t>
  </si>
  <si>
    <t xml:space="preserve">  21、援助其他地区支出</t>
  </si>
  <si>
    <t xml:space="preserve">  22、预备费</t>
  </si>
  <si>
    <t xml:space="preserve">  23、其他支出</t>
  </si>
  <si>
    <t>二、债务还本支出</t>
  </si>
  <si>
    <t>三、上解上级支出</t>
  </si>
  <si>
    <t>支  出  合  计</t>
  </si>
  <si>
    <t>附表7</t>
  </si>
  <si>
    <t>功能科目编码      （类、款、项）</t>
  </si>
  <si>
    <t>科目名称</t>
  </si>
  <si>
    <t xml:space="preserve">预算数 </t>
  </si>
  <si>
    <t>一般公共预算支出</t>
  </si>
  <si>
    <t>一般公共服务支出</t>
  </si>
  <si>
    <t xml:space="preserve">  人大事务</t>
  </si>
  <si>
    <t xml:space="preserve">    行政运行</t>
  </si>
  <si>
    <t xml:space="preserve">  政协事务</t>
  </si>
  <si>
    <t xml:space="preserve">  政府办公厅(室)及相关机构事务</t>
  </si>
  <si>
    <t xml:space="preserve">  发展与改革事务</t>
  </si>
  <si>
    <t xml:space="preserve">    其他发展与改革事务支出</t>
  </si>
  <si>
    <t xml:space="preserve">  统计信息事务</t>
  </si>
  <si>
    <t xml:space="preserve">    专项统计业务</t>
  </si>
  <si>
    <t xml:space="preserve">    专项普查活动</t>
  </si>
  <si>
    <t xml:space="preserve">  财政事务</t>
  </si>
  <si>
    <t xml:space="preserve">    一般行政管理事务</t>
  </si>
  <si>
    <t xml:space="preserve">    财政国库业务</t>
  </si>
  <si>
    <t xml:space="preserve">    财政委托业务支出</t>
  </si>
  <si>
    <t xml:space="preserve">    其他财政事务支出</t>
  </si>
  <si>
    <t xml:space="preserve">  税收事务</t>
  </si>
  <si>
    <t xml:space="preserve">  审计事务</t>
  </si>
  <si>
    <t xml:space="preserve">    审计业务</t>
  </si>
  <si>
    <t xml:space="preserve">    其他审计事务支出</t>
  </si>
  <si>
    <t xml:space="preserve">  海关事务</t>
  </si>
  <si>
    <t xml:space="preserve">  纪检监察事务</t>
  </si>
  <si>
    <t xml:space="preserve">  商贸事务</t>
  </si>
  <si>
    <t xml:space="preserve">    招商引资</t>
  </si>
  <si>
    <t xml:space="preserve">    其他商贸事务支出</t>
  </si>
  <si>
    <t xml:space="preserve">  知识产权事务</t>
  </si>
  <si>
    <t xml:space="preserve">    其他知识产权事务支出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</si>
  <si>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</si>
  <si>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</si>
  <si>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</si>
  <si>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</si>
  <si>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</si>
  <si>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</si>
  <si>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</si>
  <si>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</si>
  <si>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</si>
  <si>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</si>
  <si>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对外联络事务</t>
  </si>
  <si>
    <t xml:space="preserve">  其他共产党事务支出(款)</t>
  </si>
  <si>
    <t xml:space="preserve">  网信事务</t>
  </si>
  <si>
    <t xml:space="preserve">  市场监督管理事务</t>
  </si>
  <si>
    <t xml:space="preserve">  社会工作事务</t>
  </si>
  <si>
    <t xml:space="preserve">  信访事务</t>
  </si>
  <si>
    <t xml:space="preserve">  其他一般公共服务支出(款)</t>
  </si>
  <si>
    <t xml:space="preserve">    其他一般公共服务支出(项)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</si>
  <si>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</si>
  <si>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</si>
  <si>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</si>
  <si>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</si>
  <si>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</si>
  <si>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</si>
  <si>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对外宣传(款)</t>
  </si>
  <si>
    <t xml:space="preserve">  边界勘界联检</t>
  </si>
  <si>
    <t xml:space="preserve">  国际发展合作</t>
  </si>
  <si>
    <t xml:space="preserve">  其他外交支出(款)</t>
  </si>
  <si>
    <t>国防支出</t>
  </si>
  <si>
    <t xml:space="preserve">  军费</t>
  </si>
  <si>
    <t xml:space="preserve">  国防科研事业(款)</t>
  </si>
  <si>
    <t xml:space="preserve">  专项工程(款)</t>
  </si>
  <si>
    <t xml:space="preserve">  国防动员</t>
  </si>
  <si>
    <t xml:space="preserve">    民兵</t>
  </si>
  <si>
    <t xml:space="preserve">    其他国防动员支出</t>
  </si>
  <si>
    <t xml:space="preserve">  其他国防支出(款)</t>
  </si>
  <si>
    <t>公共安全支出</t>
  </si>
  <si>
    <t xml:space="preserve">  武装警察部队(款)</t>
  </si>
  <si>
    <t xml:space="preserve">    其他武装警察部队支出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</si>
  <si>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</si>
  <si>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</si>
  <si>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</si>
  <si>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</si>
  <si>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</si>
  <si>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</si>
  <si>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</si>
  <si>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  其他强制隔离戒毒支出</t>
  </si>
  <si>
    <t xml:space="preserve">  国家保密</t>
  </si>
  <si>
    <t xml:space="preserve">  缉私警察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</si>
  <si>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</si>
  <si>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</si>
  <si>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</si>
  <si>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</si>
  <si>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</si>
  <si>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</si>
  <si>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</si>
  <si>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</si>
  <si>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</si>
  <si>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</si>
  <si>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</si>
  <si>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</si>
  <si>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</si>
  <si>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</si>
  <si>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</si>
  <si>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</si>
  <si>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</si>
  <si>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</si>
  <si>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</si>
  <si>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</si>
  <si>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</si>
  <si>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其他教育支出(款)</t>
  </si>
  <si>
    <t>科学技术支出</t>
  </si>
  <si>
    <t xml:space="preserve">  科学技术管理事务</t>
  </si>
  <si>
    <t xml:space="preserve">  基础研究</t>
  </si>
  <si>
    <t xml:space="preserve">    其他基础研究支出</t>
  </si>
  <si>
    <t xml:space="preserve">  应用研究</t>
  </si>
  <si>
    <t xml:space="preserve">  技术研究与开发</t>
  </si>
  <si>
    <t xml:space="preserve">    其他技术研究与开发支出</t>
  </si>
  <si>
    <t xml:space="preserve">  科技条件与服务</t>
  </si>
  <si>
    <t xml:space="preserve">    其他科技条件与服务支出</t>
  </si>
  <si>
    <t xml:space="preserve">  社会科学</t>
  </si>
  <si>
    <t xml:space="preserve">  科学技术普及</t>
  </si>
  <si>
    <t xml:space="preserve">    其他科学技术普及支出</t>
  </si>
  <si>
    <t xml:space="preserve">  科技交流与合作</t>
  </si>
  <si>
    <t xml:space="preserve">  科技重大项目</t>
  </si>
  <si>
    <t xml:space="preserve">    科技重大专项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</si>
  <si>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</si>
  <si>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</si>
  <si>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</si>
  <si>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</si>
  <si>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文物</t>
  </si>
  <si>
    <t xml:space="preserve">    其他文物支出</t>
  </si>
  <si>
    <t xml:space="preserve">  体育</t>
  </si>
  <si>
    <t xml:space="preserve">    其他体育支出</t>
  </si>
  <si>
    <t xml:space="preserve">  新闻出版电影</t>
  </si>
  <si>
    <t xml:space="preserve">    其他新闻出版电影支出</t>
  </si>
  <si>
    <t xml:space="preserve">  广播电视</t>
  </si>
  <si>
    <t xml:space="preserve">  其他文化旅游体育与传媒支出(款)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</si>
  <si>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</si>
  <si>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</si>
  <si>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</si>
  <si>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</si>
  <si>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</si>
  <si>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</si>
  <si>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  其他行政事业单位养老支出</t>
  </si>
  <si>
    <t xml:space="preserve">  企业改革补助</t>
  </si>
  <si>
    <t xml:space="preserve">  就业补助</t>
  </si>
  <si>
    <t xml:space="preserve">    其他就业补助支出</t>
  </si>
  <si>
    <t xml:space="preserve">  抚恤</t>
  </si>
  <si>
    <t xml:space="preserve">    其他优抚支出</t>
  </si>
  <si>
    <t xml:space="preserve">  退役安置</t>
  </si>
  <si>
    <t xml:space="preserve">    其他退役安置支出</t>
  </si>
  <si>
    <t xml:space="preserve">  社会福利</t>
  </si>
  <si>
    <t xml:space="preserve">    其他社会福利支出</t>
  </si>
  <si>
    <t xml:space="preserve">  残疾人事业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</si>
  <si>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</si>
  <si>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</si>
  <si>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</si>
  <si>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</si>
  <si>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</si>
  <si>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</si>
  <si>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</si>
  <si>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</si>
  <si>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</si>
  <si>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</si>
  <si>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</si>
  <si>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</si>
  <si>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</si>
  <si>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</si>
  <si>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  财政对城乡居民基本养老保险基金的补助</t>
  </si>
  <si>
    <t xml:space="preserve">  财政对其他社会保险基金的补助</t>
  </si>
  <si>
    <t xml:space="preserve">  退役军人管理事务</t>
  </si>
  <si>
    <t xml:space="preserve">    其他退役军人事务管理支出</t>
  </si>
  <si>
    <t xml:space="preserve">  财政代缴社会保险费支出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</si>
  <si>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</si>
  <si>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</si>
  <si>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</si>
  <si>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</si>
  <si>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公立医院</t>
  </si>
  <si>
    <t xml:space="preserve">    其他公立医院支出</t>
  </si>
  <si>
    <t xml:space="preserve">  基层医疗卫生机构</t>
  </si>
  <si>
    <t xml:space="preserve">    其他基层医疗卫生机构支出</t>
  </si>
  <si>
    <t xml:space="preserve">  公共卫生</t>
  </si>
  <si>
    <t xml:space="preserve">    其他公共卫生支出</t>
  </si>
  <si>
    <t xml:space="preserve">  计划生育事务</t>
  </si>
  <si>
    <t xml:space="preserve">    计划生育服务</t>
  </si>
  <si>
    <t xml:space="preserve">  行政事业单位医疗</t>
  </si>
  <si>
    <t xml:space="preserve">  财政对基本医疗保险基金的补助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</si>
  <si>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</si>
  <si>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</si>
  <si>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</si>
  <si>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</si>
  <si>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</si>
  <si>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</si>
  <si>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老龄卫生健康事务(款)</t>
  </si>
  <si>
    <t xml:space="preserve">  中医药事务</t>
  </si>
  <si>
    <t xml:space="preserve">    其他中医药事务支出</t>
  </si>
  <si>
    <t xml:space="preserve">  疾病预防控制事务</t>
  </si>
  <si>
    <t xml:space="preserve">  其他卫生健康支出(款)</t>
  </si>
  <si>
    <t>节能环保支出</t>
  </si>
  <si>
    <t xml:space="preserve">  环境保护管理事务</t>
  </si>
  <si>
    <t xml:space="preserve">  环境监测与监察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</si>
  <si>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</si>
  <si>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</si>
  <si>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</si>
  <si>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</si>
  <si>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其他污染防治支出</t>
  </si>
  <si>
    <t xml:space="preserve">  自然生态保护</t>
  </si>
  <si>
    <t xml:space="preserve">    其他自然生态保护支出</t>
  </si>
  <si>
    <t xml:space="preserve">  森林保护修复</t>
  </si>
  <si>
    <t xml:space="preserve">  风沙荒漠治理</t>
  </si>
  <si>
    <t xml:space="preserve">  退牧还草</t>
  </si>
  <si>
    <t xml:space="preserve">  已垦草原退耕还草(款)</t>
  </si>
  <si>
    <t xml:space="preserve">  能源节约利用(款)</t>
  </si>
  <si>
    <t xml:space="preserve">  污染减排</t>
  </si>
  <si>
    <t xml:space="preserve">  可再生能源(款)</t>
  </si>
  <si>
    <t xml:space="preserve">  循环经济(款)</t>
  </si>
  <si>
    <t xml:space="preserve">  能源管理事务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</si>
  <si>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</si>
  <si>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</si>
  <si>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</si>
  <si>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</si>
  <si>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</si>
  <si>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</si>
  <si>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</si>
  <si>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</si>
  <si>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</si>
  <si>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</si>
  <si>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</si>
  <si>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</si>
  <si>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</si>
  <si>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</si>
  <si>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</si>
  <si>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</si>
  <si>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</si>
  <si>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科技转化与推广服务</t>
  </si>
  <si>
    <t xml:space="preserve">    病虫害控制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</si>
  <si>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</si>
  <si>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</si>
  <si>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</si>
  <si>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</si>
  <si>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</si>
  <si>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农村社会事业</t>
  </si>
  <si>
    <t xml:space="preserve">    农业生态资源保护</t>
  </si>
  <si>
    <t xml:space="preserve">    耕地建设与利用</t>
  </si>
  <si>
    <t xml:space="preserve">    其他农业农村支出</t>
  </si>
  <si>
    <t xml:space="preserve">  林业和草原</t>
  </si>
  <si>
    <t xml:space="preserve"> 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</si>
  <si>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</si>
  <si>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</si>
  <si>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</si>
  <si>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防汛</t>
  </si>
  <si>
    <t xml:space="preserve">    抗旱</t>
  </si>
  <si>
    <t xml:space="preserve">    农村水利</t>
  </si>
  <si>
    <t xml:space="preserve">    其他水利支出</t>
  </si>
  <si>
    <t xml:space="preserve">  巩固拓展脱贫攻坚成果衔接乡村振兴</t>
  </si>
  <si>
    <t xml:space="preserve">    其他巩固拓展脱贫攻坚成果衔接乡村振兴支出</t>
  </si>
  <si>
    <t xml:space="preserve">  农村综合改革</t>
  </si>
  <si>
    <t xml:space="preserve">    其他农村综合改革支出</t>
  </si>
  <si>
    <t xml:space="preserve">  普惠金融发展支出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</si>
  <si>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</si>
  <si>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</si>
  <si>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</si>
  <si>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</si>
  <si>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</si>
  <si>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</si>
  <si>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</si>
  <si>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</si>
  <si>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其他公路水路运输支出</t>
  </si>
  <si>
    <t xml:space="preserve">  铁路运输</t>
  </si>
  <si>
    <t xml:space="preserve">  民用航空运输</t>
  </si>
  <si>
    <t xml:space="preserve">  邮政业支出</t>
  </si>
  <si>
    <t xml:space="preserve">  其他交通运输支出(款)</t>
  </si>
  <si>
    <t xml:space="preserve">    其他交通运输支出(项)</t>
  </si>
  <si>
    <t>资源勘探工业信息等支出</t>
  </si>
  <si>
    <t xml:space="preserve">  资源勘探开发</t>
  </si>
  <si>
    <t xml:space="preserve">  制造业</t>
  </si>
  <si>
    <t xml:space="preserve">    其他制造业支出</t>
  </si>
  <si>
    <t xml:space="preserve">  建筑业</t>
  </si>
  <si>
    <t xml:space="preserve">  工业和信息产业监管</t>
  </si>
  <si>
    <t xml:space="preserve">    其他工业和信息产业监管支出</t>
  </si>
  <si>
    <t xml:space="preserve">  国有资产监管</t>
  </si>
  <si>
    <t xml:space="preserve">  支持中小企业发展和管理支出</t>
  </si>
  <si>
    <t xml:space="preserve">    其他支持中小企业发展和管理支出</t>
  </si>
  <si>
    <t xml:space="preserve">  其他资源勘探工业信息等支出(款)</t>
  </si>
  <si>
    <t xml:space="preserve">    其他资源勘探工业信息等支出(项)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</si>
  <si>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</si>
  <si>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</si>
  <si>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</si>
  <si>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</si>
  <si>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</si>
  <si>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</si>
  <si>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</si>
  <si>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</si>
  <si>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</si>
  <si>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</si>
  <si>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  其他金融发展支出</t>
  </si>
  <si>
    <t xml:space="preserve">  金融调控支出</t>
  </si>
  <si>
    <t xml:space="preserve">  其他金融支出(款)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</si>
  <si>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</si>
  <si>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</si>
  <si>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</si>
  <si>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</si>
  <si>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自然资源调查与确权登记</t>
  </si>
  <si>
    <t xml:space="preserve">    其他自然资源事务支出</t>
  </si>
  <si>
    <t xml:space="preserve">  气象事务</t>
  </si>
  <si>
    <t xml:space="preserve">  其他自然资源海洋气象等支出(款)</t>
  </si>
  <si>
    <t xml:space="preserve">    其他自然资源海洋气象等支出(项)</t>
  </si>
  <si>
    <t xml:space="preserve">  保障性安居工程支出</t>
  </si>
  <si>
    <t xml:space="preserve">    棚户区改造</t>
  </si>
  <si>
    <t xml:space="preserve">    农村危房改造</t>
  </si>
  <si>
    <t xml:space="preserve">    公共租赁住房</t>
  </si>
  <si>
    <t xml:space="preserve">    老旧小区改造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</si>
  <si>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</si>
  <si>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</si>
  <si>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</si>
  <si>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</si>
  <si>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城乡社区住宅</t>
  </si>
  <si>
    <t>粮油物资储备支出</t>
  </si>
  <si>
    <t xml:space="preserve">  粮油物资事务</t>
  </si>
  <si>
    <t xml:space="preserve">    其他粮油物资事务支出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</si>
  <si>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</si>
  <si>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</si>
  <si>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</si>
  <si>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</si>
  <si>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</si>
  <si>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  其他应急管理支出</t>
  </si>
  <si>
    <t xml:space="preserve">  消防救援事务</t>
  </si>
  <si>
    <t xml:space="preserve">    其他消防救援事务支出</t>
  </si>
  <si>
    <t xml:space="preserve">  矿山安全</t>
  </si>
  <si>
    <t xml:space="preserve">  地震事务</t>
  </si>
  <si>
    <t xml:space="preserve">  自然灾害防治</t>
  </si>
  <si>
    <t xml:space="preserve">    地质灾害防治</t>
  </si>
  <si>
    <t xml:space="preserve">  自然灾害救灾及恢复重建支出</t>
  </si>
  <si>
    <t xml:space="preserve">    自然灾害救灾补助</t>
  </si>
  <si>
    <t xml:space="preserve">  其他灾害防治及应急管理支出(款)</t>
  </si>
  <si>
    <t xml:space="preserve">    其他灾害防治及应急管理支出(项)</t>
  </si>
  <si>
    <t>预备费</t>
  </si>
  <si>
    <t>其他支出(类)</t>
  </si>
  <si>
    <t xml:space="preserve">  其他支出(款)</t>
  </si>
  <si>
    <t xml:space="preserve">    其他支出(项)</t>
  </si>
  <si>
    <t xml:space="preserve">  中央政府国内债务付息支出(款)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</si>
  <si>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</si>
  <si>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</si>
  <si>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</si>
  <si>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>债务发行费用支出</t>
  </si>
  <si>
    <t xml:space="preserve">  中央政府国内债务发行费用支出(款)</t>
  </si>
  <si>
    <t xml:space="preserve">  中央政府国外债务发行费用支出(款)</t>
  </si>
  <si>
    <t xml:space="preserve">  地方政府一般债务发行费用支出(款)</t>
  </si>
  <si>
    <t>附表8</t>
  </si>
  <si>
    <t>科目编码（类、款）</t>
  </si>
  <si>
    <t>支出经济分类科目</t>
  </si>
  <si>
    <t>预算数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</si>
  <si>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</si>
  <si>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</si>
  <si>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</si>
  <si>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</si>
  <si>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</si>
  <si>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</si>
  <si>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</si>
  <si>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</si>
  <si>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</si>
  <si>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</si>
  <si>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</si>
  <si>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</si>
  <si>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</si>
  <si>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</si>
  <si>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</si>
  <si>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</si>
  <si>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</si>
  <si>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</si>
  <si>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</si>
  <si>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</si>
  <si>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</si>
  <si>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</si>
  <si>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</si>
  <si>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</si>
  <si>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</si>
  <si>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</si>
  <si>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</si>
  <si>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</si>
  <si>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</si>
  <si>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</si>
  <si>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</si>
  <si>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</si>
  <si>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</si>
  <si>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</si>
  <si>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</si>
  <si>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</si>
  <si>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</si>
  <si>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</si>
  <si>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</si>
  <si>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</si>
  <si>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</si>
  <si>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</si>
  <si>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</si>
  <si>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</si>
  <si>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</si>
  <si>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</si>
  <si>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</si>
  <si>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</si>
  <si>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</si>
  <si>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</si>
  <si>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</si>
  <si>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</si>
  <si>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</si>
  <si>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</si>
  <si>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</si>
  <si>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</si>
  <si>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</si>
  <si>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</si>
  <si>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</si>
  <si>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</si>
  <si>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附表9</t>
  </si>
  <si>
    <t>项目</t>
  </si>
  <si>
    <t>金额</t>
  </si>
  <si>
    <t>　  1、增值税和消费税税收返还收入</t>
  </si>
  <si>
    <t>　  2、所得税基数返还收入</t>
  </si>
  <si>
    <t>　  3、成品油价格和税费改革税收返还收入</t>
  </si>
  <si>
    <t>　  4、其他税收返还收入(增值税、营业税、城镇土地使用税基数返还)</t>
  </si>
  <si>
    <t>附表10</t>
  </si>
  <si>
    <t>预算数据</t>
  </si>
  <si>
    <t>备注：2024年津市市一般公共预算无对下转移支付，此表无数据</t>
  </si>
  <si>
    <t>附表11</t>
  </si>
  <si>
    <t>本年地方政府债务限额</t>
  </si>
  <si>
    <t>年末地方政府债务余额</t>
  </si>
  <si>
    <t>附表12</t>
  </si>
  <si>
    <t>2024年预算数</t>
  </si>
  <si>
    <t>一、国有土地使用权出让金收入</t>
  </si>
  <si>
    <t>二、城市基础设施配套费收入</t>
  </si>
  <si>
    <t>四、其他政府性基金收入</t>
  </si>
  <si>
    <t>上级补助收入</t>
  </si>
  <si>
    <t>附表13</t>
  </si>
  <si>
    <t>一、文化旅游体育与传媒支出</t>
  </si>
  <si>
    <t>五、资源勘探信息等支出</t>
  </si>
  <si>
    <t>七、债务付息支出（专项债券付息）</t>
  </si>
  <si>
    <t>上解上级支出</t>
  </si>
  <si>
    <t>调出资金</t>
  </si>
  <si>
    <t>附表14</t>
  </si>
  <si>
    <t>2024年本级政府性基金支出表</t>
  </si>
  <si>
    <t>207 文化旅游体育与传媒支出</t>
  </si>
  <si>
    <t>20709 旅游发展基金支出</t>
  </si>
  <si>
    <t>2070999 其他旅游发展基金支出</t>
  </si>
  <si>
    <t>208 社会保障和就业支出</t>
  </si>
  <si>
    <t>20829     小型水库移民扶助基金对应专项债务收入安排的支出</t>
  </si>
  <si>
    <t>2082999       其他小型水库移民扶助基金对应专项债务收入安排的支出</t>
  </si>
  <si>
    <t>212 城乡社区支出</t>
  </si>
  <si>
    <t>21213 城市基础设施配套费安排的支出</t>
  </si>
  <si>
    <t>2121399 其他城市基础设施配套费安排的支出</t>
  </si>
  <si>
    <t>229 其他支出</t>
  </si>
  <si>
    <t>22904 其他政府性基金及对应专项债务收入安排的支出</t>
  </si>
  <si>
    <t>2290401 其他政府性基金安排的支出</t>
  </si>
  <si>
    <t>232 债务付息支出</t>
  </si>
  <si>
    <t>2320499 其他政府性基金债务付息支出</t>
  </si>
  <si>
    <t>附表15</t>
  </si>
  <si>
    <t>津市市2024年政府性基金转移支付表</t>
  </si>
  <si>
    <t xml:space="preserve">   其中：大中型水库移民后期扶持基金</t>
  </si>
  <si>
    <t>附表16</t>
  </si>
  <si>
    <t>2024年政府性基金预算对下转移支付表</t>
  </si>
  <si>
    <t>备注：2024年津市市政府性基金预算无对下转移支付，此表无数据</t>
  </si>
  <si>
    <t>附表17</t>
  </si>
  <si>
    <t>本年地方政府专项债务限额</t>
  </si>
  <si>
    <t>年末地方政府专项债务余额</t>
  </si>
  <si>
    <t>附表18</t>
  </si>
  <si>
    <t>2024年                                       预算数</t>
  </si>
  <si>
    <t>1030601 利润收入</t>
  </si>
  <si>
    <t/>
  </si>
  <si>
    <t>1030602 股利、股息收入</t>
  </si>
  <si>
    <t>1030603 产权转让收入</t>
  </si>
  <si>
    <t>1030604 清算收入</t>
  </si>
  <si>
    <t>1030698 其他国有资本经营预算收入</t>
  </si>
  <si>
    <t>1100501 国有资本经营预算转移支付收入</t>
  </si>
  <si>
    <t>1100604 国有资本经营预算上解收入</t>
  </si>
  <si>
    <t>1100804 国有资本经营预算上年结余收入</t>
  </si>
  <si>
    <t>收入总计</t>
  </si>
  <si>
    <t>附表19</t>
  </si>
  <si>
    <t>2024年                                             预算数</t>
  </si>
  <si>
    <t>22301 解决历史遗留问题及改革成本支出</t>
  </si>
  <si>
    <t>22302 国有企业资本金注入</t>
  </si>
  <si>
    <t>22303 国有企业政策性补贴</t>
  </si>
  <si>
    <t>2239999 其他国有资本经营预算支出</t>
  </si>
  <si>
    <t>23008 调出资金</t>
  </si>
  <si>
    <t>23005 国有资本经营预算转移支付</t>
  </si>
  <si>
    <t>23006 上解支出</t>
  </si>
  <si>
    <t>23009 年终结余</t>
  </si>
  <si>
    <t>支出总计</t>
  </si>
  <si>
    <t>附表20</t>
  </si>
  <si>
    <t>附表21</t>
  </si>
  <si>
    <t>备注：2024年津市市国有资本经营预算无对下转移支付，此表无数据</t>
  </si>
  <si>
    <t>附表22</t>
  </si>
  <si>
    <t>企业职工基本</t>
  </si>
  <si>
    <t>城乡居民基本</t>
  </si>
  <si>
    <t>机关事业单位基</t>
  </si>
  <si>
    <t>职工基本医</t>
  </si>
  <si>
    <t>养老保险基金</t>
  </si>
  <si>
    <t>本养老保险基金</t>
  </si>
  <si>
    <t>疗保险基金</t>
  </si>
  <si>
    <t>附表23</t>
  </si>
  <si>
    <t>支出</t>
  </si>
  <si>
    <t>附表24</t>
  </si>
  <si>
    <t>津市市2024年专项转移支付分地区公开表</t>
  </si>
  <si>
    <t>地区</t>
  </si>
  <si>
    <t>专项转移支付预算数</t>
  </si>
  <si>
    <t>津市市</t>
  </si>
  <si>
    <t>附表25</t>
  </si>
  <si>
    <t>津市市2024年专项转移支付公开表（分项目）</t>
  </si>
  <si>
    <t>功能科目编码</t>
  </si>
  <si>
    <t>功能科目名称</t>
  </si>
  <si>
    <t>资金性质</t>
  </si>
  <si>
    <t>类</t>
  </si>
  <si>
    <t>款</t>
  </si>
  <si>
    <t>项</t>
  </si>
  <si>
    <t>03</t>
  </si>
  <si>
    <t>08</t>
  </si>
  <si>
    <t>信访事务</t>
  </si>
  <si>
    <t>一般预算</t>
  </si>
  <si>
    <t>04</t>
  </si>
  <si>
    <t>99</t>
  </si>
  <si>
    <t>其他发展与改革事务支出</t>
  </si>
  <si>
    <t>06</t>
  </si>
  <si>
    <t>02</t>
  </si>
  <si>
    <t>一般行政管理事务</t>
  </si>
  <si>
    <t>13</t>
  </si>
  <si>
    <t>招商引资</t>
  </si>
  <si>
    <t>32</t>
  </si>
  <si>
    <t>其他组织事务支出</t>
  </si>
  <si>
    <t>38</t>
  </si>
  <si>
    <t>市场主体管理</t>
  </si>
  <si>
    <t>其他市场监督管理事务</t>
  </si>
  <si>
    <t>其他一般公共服务支出</t>
  </si>
  <si>
    <t>人民防空</t>
  </si>
  <si>
    <t>其他公安支出</t>
  </si>
  <si>
    <t>小学教育</t>
  </si>
  <si>
    <t>初中教育</t>
  </si>
  <si>
    <t>其他普通教育支出</t>
  </si>
  <si>
    <t>09</t>
  </si>
  <si>
    <t>其他教育费附加安排的支出</t>
  </si>
  <si>
    <t>科技成果转化与扩散</t>
  </si>
  <si>
    <t>其他技术研究与开发支出</t>
  </si>
  <si>
    <t>05</t>
  </si>
  <si>
    <t>其他科技条件与服务支出</t>
  </si>
  <si>
    <t>01</t>
  </si>
  <si>
    <t>科技奖励</t>
  </si>
  <si>
    <t>其他科学技术支出</t>
  </si>
  <si>
    <t>其他文化和旅游支出</t>
  </si>
  <si>
    <t>其他文化旅游体育与传媒支出</t>
  </si>
  <si>
    <t>07</t>
  </si>
  <si>
    <t>其他就业补助支出</t>
  </si>
  <si>
    <t>其他优抚支出</t>
  </si>
  <si>
    <t>军队移交政府的离退休人员安置</t>
  </si>
  <si>
    <t>10</t>
  </si>
  <si>
    <t>养老服务</t>
  </si>
  <si>
    <t>11</t>
  </si>
  <si>
    <t>残疾人就业和扶贫</t>
  </si>
  <si>
    <t>其他公立医院支出</t>
  </si>
  <si>
    <t>重大公共卫生服务</t>
  </si>
  <si>
    <t>突发公共卫生事件应急处理</t>
  </si>
  <si>
    <t>其他公共卫生支出</t>
  </si>
  <si>
    <t>17</t>
  </si>
  <si>
    <t>计划生育服务</t>
  </si>
  <si>
    <t>其他计划生育事务支出</t>
  </si>
  <si>
    <t>其他卫生健康支出</t>
  </si>
  <si>
    <t>水体</t>
  </si>
  <si>
    <t>其他污染防治支出</t>
  </si>
  <si>
    <t>农村环境保护</t>
  </si>
  <si>
    <t>其他城乡社区管理事务支出</t>
  </si>
  <si>
    <t>病虫害控制</t>
  </si>
  <si>
    <t>农产品质量安全</t>
  </si>
  <si>
    <t>19</t>
  </si>
  <si>
    <t>防灾救灾</t>
  </si>
  <si>
    <t>22</t>
  </si>
  <si>
    <t>农业生产发展</t>
  </si>
  <si>
    <t>26</t>
  </si>
  <si>
    <t>农村社会事业</t>
  </si>
  <si>
    <t>53</t>
  </si>
  <si>
    <t>农田建设</t>
  </si>
  <si>
    <t>其他农业农村支出</t>
  </si>
  <si>
    <t>森林生态效益补偿</t>
  </si>
  <si>
    <t>其他林业和草原支出</t>
  </si>
  <si>
    <t>水利工程建设</t>
  </si>
  <si>
    <t>水利工程运行与维护</t>
  </si>
  <si>
    <t>15</t>
  </si>
  <si>
    <t>抗旱</t>
  </si>
  <si>
    <t>16</t>
  </si>
  <si>
    <t>农村水利</t>
  </si>
  <si>
    <t>其他水利支出</t>
  </si>
  <si>
    <t>对村级公益事业建设的补助</t>
  </si>
  <si>
    <t>对村集体经济组织的补助</t>
  </si>
  <si>
    <t>农村综合改革示范试点补助</t>
  </si>
  <si>
    <t>创业担保贷款贴息及奖补</t>
  </si>
  <si>
    <t>其他农林水支出</t>
  </si>
  <si>
    <t>公路养护</t>
  </si>
  <si>
    <t>其他公路水路运输支出</t>
  </si>
  <si>
    <t>其他交通运输支出</t>
  </si>
  <si>
    <t>其他制造业支出</t>
  </si>
  <si>
    <t>其他支持中小企业发展和管理支出</t>
  </si>
  <si>
    <t>其他资源勘探信息等支出</t>
  </si>
  <si>
    <t>其他商业流通事务支出</t>
  </si>
  <si>
    <t>其他涉外发展服务支出</t>
  </si>
  <si>
    <t>其他商业服务业等支出</t>
  </si>
  <si>
    <t>其他金融发展支出</t>
  </si>
  <si>
    <t>土地资源利用与保护</t>
  </si>
  <si>
    <t>其他自然资源事务支出</t>
  </si>
  <si>
    <t>棚户区改造</t>
  </si>
  <si>
    <t>老旧小区改造</t>
  </si>
  <si>
    <t>其他保障性安居工程支出</t>
  </si>
  <si>
    <t>其他应急管理支出</t>
  </si>
  <si>
    <t>自然灾害救灾补助</t>
  </si>
  <si>
    <t>附表26</t>
  </si>
  <si>
    <t>项          目</t>
  </si>
  <si>
    <t>2023年预算数</t>
  </si>
  <si>
    <t>预算数据对比</t>
  </si>
  <si>
    <t>合           计</t>
  </si>
  <si>
    <t>1、因公出国（境）费用</t>
  </si>
  <si>
    <t>2、公务接待费</t>
  </si>
  <si>
    <t>3、公务用车费</t>
  </si>
  <si>
    <t>其中：（1）公务用车运行维护费</t>
  </si>
  <si>
    <t xml:space="preserve">           （2）公务用车购置</t>
  </si>
  <si>
    <r>
      <rPr>
        <sz val="10"/>
        <color theme="1"/>
        <rFont val="宋体"/>
        <charset val="134"/>
      </rPr>
      <t>说明：本表填列口径为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三公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经费预算公共财政拨款当年安排数（不含上年结转），包括经费拨款和纳入预算管理的非税收入拨款。</t>
    </r>
  </si>
  <si>
    <r>
      <rPr>
        <sz val="10"/>
        <rFont val="宋体"/>
        <charset val="134"/>
        <scheme val="minor"/>
      </rPr>
      <t xml:space="preserve">    1.因公出国（境）团组情况：本年度预计使用公共预算财政拨款安排的出国（境）团组</t>
    </r>
    <r>
      <rPr>
        <u/>
        <sz val="10"/>
        <rFont val="宋体"/>
        <charset val="134"/>
      </rPr>
      <t xml:space="preserve"> 0 </t>
    </r>
    <r>
      <rPr>
        <sz val="10"/>
        <rFont val="宋体"/>
        <charset val="134"/>
        <scheme val="minor"/>
      </rPr>
      <t>个；参加 其他单位组织的出国（境）团组</t>
    </r>
    <r>
      <rPr>
        <u/>
        <sz val="10"/>
        <rFont val="宋体"/>
        <charset val="134"/>
      </rPr>
      <t xml:space="preserve"> 0  </t>
    </r>
    <r>
      <rPr>
        <sz val="10"/>
        <rFont val="宋体"/>
        <charset val="134"/>
        <scheme val="minor"/>
      </rPr>
      <t>个；全年因公出国（境）累计</t>
    </r>
    <r>
      <rPr>
        <u/>
        <sz val="10"/>
        <rFont val="宋体"/>
        <charset val="134"/>
      </rPr>
      <t xml:space="preserve">  0 </t>
    </r>
    <r>
      <rPr>
        <sz val="10"/>
        <rFont val="宋体"/>
        <charset val="134"/>
        <scheme val="minor"/>
      </rPr>
      <t>人次。</t>
    </r>
  </si>
  <si>
    <r>
      <rPr>
        <sz val="10"/>
        <rFont val="宋体"/>
        <charset val="134"/>
        <scheme val="minor"/>
      </rPr>
      <t xml:space="preserve">  2.公务接待情况：本年度预计使用公共预算财政拨款支出的国内公务接待共</t>
    </r>
    <r>
      <rPr>
        <u/>
        <sz val="10"/>
        <rFont val="宋体"/>
        <charset val="134"/>
        <scheme val="minor"/>
      </rPr>
      <t>1197万</t>
    </r>
    <r>
      <rPr>
        <sz val="10"/>
        <rFont val="宋体"/>
        <charset val="134"/>
        <scheme val="minor"/>
      </rPr>
      <t>元。</t>
    </r>
  </si>
  <si>
    <t xml:space="preserve">          3.三公经费2024年比去年减少222万元，其中公务接待费减少133万元、公务用车运行维护费减少24万元，公务用车购置费用与2023年预算数减少65万元。减少主要原因是各单位坚持厉行节约，严格贯彻落实过“紧日子”要求，进一步压减三公经费支出规模。</t>
  </si>
  <si>
    <t>附表27</t>
  </si>
  <si>
    <t>2024年部门政府采购预算表</t>
  </si>
  <si>
    <t>编制：津市财政局</t>
  </si>
  <si>
    <t>序号</t>
  </si>
  <si>
    <t>单位名称</t>
  </si>
  <si>
    <t>货物采购</t>
  </si>
  <si>
    <t>工程采购</t>
  </si>
  <si>
    <t>服务采购</t>
  </si>
  <si>
    <t>全市合计</t>
  </si>
  <si>
    <t>湖南津市毛里湖国家湿地公园管理处</t>
  </si>
  <si>
    <t>津市市畜牧水产事务中心</t>
  </si>
  <si>
    <t>津市市农业农村局</t>
  </si>
  <si>
    <t>津市市水利局</t>
  </si>
  <si>
    <t>津市市市场管理服务中心</t>
  </si>
  <si>
    <t>津市高新技术产业开发区管理委员会</t>
  </si>
  <si>
    <t>津市市就业服务中心</t>
  </si>
  <si>
    <t>津市市民政局（一级预算单位）</t>
  </si>
  <si>
    <t>津市市刘家山公墓管理处</t>
  </si>
  <si>
    <t>津市市军队离退休干部休养所</t>
  </si>
  <si>
    <t>残疾人联合会</t>
  </si>
  <si>
    <t>津市市卫生健康局（一级预算单位）</t>
  </si>
  <si>
    <t>津市市疾病预防控制中心</t>
  </si>
  <si>
    <t>津市市血吸虫预防站</t>
  </si>
  <si>
    <t>津市市毛里湖镇中心卫生院</t>
  </si>
  <si>
    <t>津市市人民医院</t>
  </si>
  <si>
    <t>津市市中医医院</t>
  </si>
  <si>
    <t>津市市妇幼保健院</t>
  </si>
  <si>
    <t>津市市住建局</t>
  </si>
  <si>
    <t>津市市林业局</t>
  </si>
  <si>
    <t>津市市国有林场</t>
  </si>
  <si>
    <t>津市市交通运输局</t>
  </si>
  <si>
    <t>津市市城市管理和行政执法局</t>
  </si>
  <si>
    <t>津市市公路养护中心</t>
  </si>
  <si>
    <t>津市市三洲驿街道办事处</t>
  </si>
  <si>
    <t>津市市汪家桥街道办事处</t>
  </si>
  <si>
    <t>津市市襄阳街街道办事处</t>
  </si>
  <si>
    <t>津市市金鱼岭街道办事处</t>
  </si>
  <si>
    <t>津市市新洲镇人民政府</t>
  </si>
  <si>
    <t>津市市白衣镇人民政府</t>
  </si>
  <si>
    <t>津市市药山镇人民政府</t>
  </si>
  <si>
    <t>津市市毛里湖镇人民政府</t>
  </si>
  <si>
    <t>津市市嘉山街道办事处</t>
  </si>
  <si>
    <t>中共津市市委办公室</t>
  </si>
  <si>
    <t>津市市人民政府办公室</t>
  </si>
  <si>
    <t>津市市融媒体中心</t>
  </si>
  <si>
    <t>津市市文旅广体局</t>
  </si>
  <si>
    <t>中共津市市纪律检查委员</t>
  </si>
  <si>
    <t>津市市特殊教育学校</t>
  </si>
  <si>
    <t>湖南省津市职业中专学校</t>
  </si>
  <si>
    <t>津市市第一中学</t>
  </si>
  <si>
    <t>津市市第三中学</t>
  </si>
  <si>
    <t>津市市公安局交通警察大队</t>
  </si>
  <si>
    <t>津市市公安局</t>
  </si>
  <si>
    <t>津市市审计局</t>
  </si>
  <si>
    <t>津市市市场监督管理局</t>
  </si>
  <si>
    <t>津市市消防救援大队</t>
  </si>
  <si>
    <t>津市市机关事务服务中心</t>
  </si>
  <si>
    <t>津市市自然资源局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</si>
</sst>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  <numFmt numFmtId="178" formatCode="0_ "/>
    <numFmt numFmtId="179" formatCode="#,##0_ "/>
    <numFmt numFmtId="180" formatCode="0.0_);[Red]\(0.0\)"/>
    <numFmt numFmtId="181" formatCode="#,##0.00_ "/>
    <numFmt numFmtId="182" formatCode="0.00_ "/>
  </numFmts>
  <fonts count="10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i/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楷体_GB2312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20"/>
      <color rgb="FF000000"/>
      <name val="方正小标宋简体"/>
      <charset val="134"/>
    </font>
    <font>
      <sz val="10"/>
      <color rgb="FF000000"/>
      <name val="黑体"/>
      <charset val="134"/>
    </font>
    <font>
      <sz val="20"/>
      <color rgb="FF000000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1"/>
      <color indexed="8"/>
      <name val="Times New Roman"/>
      <charset val="0"/>
    </font>
    <font>
      <b/>
      <sz val="10"/>
      <color indexed="8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8"/>
      <name val="方正小标宋简体"/>
      <charset val="134"/>
    </font>
    <font>
      <b/>
      <sz val="1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0"/>
    </font>
    <font>
      <sz val="10"/>
      <name val="方正书宋_GBK"/>
      <charset val="134"/>
    </font>
    <font>
      <sz val="12"/>
      <color rgb="FF000000"/>
      <name val="宋体"/>
      <charset val="134"/>
      <scheme val="minor"/>
    </font>
    <font>
      <sz val="9"/>
      <color theme="1"/>
      <name val="方正书宋简体"/>
      <charset val="134"/>
    </font>
    <font>
      <sz val="11"/>
      <color theme="1"/>
      <name val="方正书宋简体"/>
      <charset val="134"/>
    </font>
    <font>
      <b/>
      <sz val="10.5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Arial"/>
      <charset val="134"/>
    </font>
    <font>
      <sz val="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Tahoma"/>
      <charset val="134"/>
    </font>
    <font>
      <sz val="10"/>
      <color theme="1"/>
      <name val="Times New Roman"/>
      <charset val="134"/>
    </font>
    <font>
      <sz val="10.5"/>
      <color theme="1"/>
      <name val="宋体"/>
      <charset val="134"/>
    </font>
    <font>
      <u/>
      <sz val="10"/>
      <name val="宋体"/>
      <charset val="134"/>
    </font>
    <font>
      <u/>
      <sz val="1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</borders>
  <cellStyleXfs count="16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6" borderId="25" applyNumberFormat="0" applyAlignment="0" applyProtection="0">
      <alignment vertical="center"/>
    </xf>
    <xf numFmtId="0" fontId="71" fillId="7" borderId="26" applyNumberFormat="0" applyAlignment="0" applyProtection="0">
      <alignment vertical="center"/>
    </xf>
    <xf numFmtId="0" fontId="72" fillId="7" borderId="25" applyNumberFormat="0" applyAlignment="0" applyProtection="0">
      <alignment vertical="center"/>
    </xf>
    <xf numFmtId="0" fontId="73" fillId="8" borderId="27" applyNumberFormat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3" fillId="4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2" fillId="45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36" borderId="32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5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0" borderId="0">
      <alignment vertical="center"/>
    </xf>
    <xf numFmtId="0" fontId="94" fillId="0" borderId="36" applyNumberFormat="0" applyFill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3" fillId="5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38" fillId="0" borderId="0"/>
    <xf numFmtId="0" fontId="82" fillId="47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2" fillId="45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2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56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50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38" fillId="0" borderId="0"/>
    <xf numFmtId="0" fontId="82" fillId="45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51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38" fillId="0" borderId="0"/>
    <xf numFmtId="0" fontId="92" fillId="48" borderId="30" applyNumberFormat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38" fillId="0" borderId="0"/>
    <xf numFmtId="0" fontId="83" fillId="51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38" fillId="0" borderId="0"/>
    <xf numFmtId="0" fontId="82" fillId="37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0" borderId="0">
      <alignment vertical="center"/>
    </xf>
    <xf numFmtId="0" fontId="81" fillId="36" borderId="30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38" fillId="0" borderId="0"/>
    <xf numFmtId="0" fontId="83" fillId="5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1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38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0" borderId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38" fillId="0" borderId="0">
      <alignment vertical="center"/>
    </xf>
    <xf numFmtId="0" fontId="82" fillId="54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38" fillId="0" borderId="0">
      <alignment vertical="center"/>
    </xf>
    <xf numFmtId="0" fontId="83" fillId="56" borderId="0" applyNumberFormat="0" applyBorder="0" applyAlignment="0" applyProtection="0">
      <alignment vertical="center"/>
    </xf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/>
    <xf numFmtId="0" fontId="95" fillId="52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38" fillId="0" borderId="0"/>
    <xf numFmtId="0" fontId="82" fillId="49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/>
    <xf numFmtId="0" fontId="83" fillId="5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0" borderId="0">
      <alignment vertical="center"/>
    </xf>
    <xf numFmtId="0" fontId="82" fillId="54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51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95" fillId="52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51" borderId="0" applyNumberFormat="0" applyBorder="0" applyAlignment="0" applyProtection="0">
      <alignment vertical="center"/>
    </xf>
    <xf numFmtId="0" fontId="83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9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0" borderId="0">
      <alignment vertical="center"/>
    </xf>
    <xf numFmtId="0" fontId="95" fillId="52" borderId="0" applyNumberFormat="0" applyBorder="0" applyAlignment="0" applyProtection="0">
      <alignment vertical="center"/>
    </xf>
    <xf numFmtId="0" fontId="38" fillId="0" borderId="0"/>
    <xf numFmtId="0" fontId="82" fillId="4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94" fillId="0" borderId="36" applyNumberFormat="0" applyFill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38" fillId="0" borderId="0"/>
    <xf numFmtId="0" fontId="82" fillId="37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3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82" fillId="4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38" fillId="0" borderId="0"/>
    <xf numFmtId="0" fontId="83" fillId="38" borderId="0" applyNumberFormat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95" fillId="52" borderId="0" applyNumberFormat="0" applyBorder="0" applyAlignment="0" applyProtection="0">
      <alignment vertical="center"/>
    </xf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95" fillId="52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/>
    <xf numFmtId="0" fontId="82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3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3" fillId="53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/>
    <xf numFmtId="0" fontId="83" fillId="5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54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/>
    <xf numFmtId="0" fontId="86" fillId="0" borderId="33" applyNumberFormat="0" applyFill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/>
    <xf numFmtId="0" fontId="82" fillId="54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54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92" fillId="48" borderId="30" applyNumberFormat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38" fillId="0" borderId="0"/>
    <xf numFmtId="0" fontId="87" fillId="0" borderId="0" applyNumberFormat="0" applyFill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38" fillId="0" borderId="0"/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92" fillId="48" borderId="30" applyNumberFormat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38" fillId="0" borderId="0"/>
    <xf numFmtId="0" fontId="90" fillId="0" borderId="0" applyNumberFormat="0" applyFill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7" fillId="0" borderId="34" applyNumberFormat="0" applyFill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82" fillId="54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2" fillId="49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38" fillId="0" borderId="0"/>
    <xf numFmtId="0" fontId="83" fillId="55" borderId="37" applyNumberFormat="0" applyFon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43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38" fillId="0" borderId="0"/>
    <xf numFmtId="0" fontId="83" fillId="40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0" borderId="0">
      <alignment vertical="center"/>
    </xf>
    <xf numFmtId="0" fontId="85" fillId="36" borderId="32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/>
    <xf numFmtId="0" fontId="92" fillId="48" borderId="30" applyNumberFormat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94" fillId="0" borderId="36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43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38" fillId="0" borderId="0"/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54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0" borderId="0">
      <alignment vertical="center"/>
    </xf>
    <xf numFmtId="0" fontId="92" fillId="48" borderId="30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5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0" borderId="0">
      <alignment vertical="center"/>
    </xf>
    <xf numFmtId="0" fontId="85" fillId="36" borderId="32" applyNumberForma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3" fillId="55" borderId="37" applyNumberFormat="0" applyFont="0" applyAlignment="0" applyProtection="0">
      <alignment vertical="center"/>
    </xf>
    <xf numFmtId="0" fontId="38" fillId="0" borderId="0">
      <alignment vertical="center"/>
    </xf>
    <xf numFmtId="0" fontId="83" fillId="5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0" borderId="0">
      <alignment vertical="center"/>
    </xf>
    <xf numFmtId="0" fontId="82" fillId="57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38" fillId="0" borderId="0"/>
    <xf numFmtId="0" fontId="88" fillId="44" borderId="0" applyNumberFormat="0" applyBorder="0" applyAlignment="0" applyProtection="0">
      <alignment vertical="center"/>
    </xf>
    <xf numFmtId="0" fontId="83" fillId="0" borderId="0">
      <alignment vertical="center"/>
    </xf>
    <xf numFmtId="0" fontId="81" fillId="36" borderId="30" applyNumberFormat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96" fillId="56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38" fillId="0" borderId="0"/>
    <xf numFmtId="0" fontId="38" fillId="0" borderId="0"/>
    <xf numFmtId="0" fontId="82" fillId="49" borderId="0" applyNumberFormat="0" applyBorder="0" applyAlignment="0" applyProtection="0">
      <alignment vertical="center"/>
    </xf>
    <xf numFmtId="0" fontId="38" fillId="0" borderId="0"/>
    <xf numFmtId="0" fontId="83" fillId="55" borderId="37" applyNumberFormat="0" applyFont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2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3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0" fontId="38" fillId="0" borderId="0"/>
    <xf numFmtId="0" fontId="94" fillId="0" borderId="36" applyNumberFormat="0" applyFill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83" fillId="48" borderId="0" applyNumberFormat="0" applyBorder="0" applyAlignment="0" applyProtection="0">
      <alignment vertical="center"/>
    </xf>
    <xf numFmtId="0" fontId="83" fillId="0" borderId="0">
      <alignment vertical="center"/>
    </xf>
    <xf numFmtId="0" fontId="85" fillId="36" borderId="32" applyNumberFormat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53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3" fillId="0" borderId="0">
      <alignment vertical="center"/>
    </xf>
    <xf numFmtId="0" fontId="83" fillId="38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40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7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2" fillId="3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5" fillId="36" borderId="32" applyNumberForma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83" fillId="5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3" fillId="56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0" borderId="0">
      <alignment vertical="center"/>
    </xf>
    <xf numFmtId="0" fontId="88" fillId="44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53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38" fillId="0" borderId="0"/>
    <xf numFmtId="0" fontId="82" fillId="47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38" fillId="0" borderId="0"/>
    <xf numFmtId="0" fontId="88" fillId="44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5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0" borderId="0">
      <alignment vertical="center"/>
    </xf>
    <xf numFmtId="0" fontId="92" fillId="48" borderId="30" applyNumberForma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38" fillId="0" borderId="0"/>
    <xf numFmtId="0" fontId="82" fillId="37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0" borderId="0">
      <alignment vertical="center"/>
    </xf>
    <xf numFmtId="0" fontId="84" fillId="39" borderId="31" applyNumberFormat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0" borderId="0">
      <alignment vertical="center"/>
    </xf>
    <xf numFmtId="0" fontId="81" fillId="36" borderId="30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0" borderId="0">
      <alignment vertical="center"/>
    </xf>
    <xf numFmtId="0" fontId="85" fillId="36" borderId="32" applyNumberFormat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38" fillId="0" borderId="0"/>
    <xf numFmtId="0" fontId="87" fillId="0" borderId="0" applyNumberFormat="0" applyFill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0" borderId="0">
      <alignment vertical="center"/>
    </xf>
    <xf numFmtId="0" fontId="88" fillId="44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96" fillId="56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38" fillId="0" borderId="0"/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2" fillId="41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38" fillId="0" borderId="0"/>
    <xf numFmtId="0" fontId="95" fillId="5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83" fillId="38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38" fillId="0" borderId="0"/>
    <xf numFmtId="0" fontId="97" fillId="0" borderId="38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91" fillId="0" borderId="35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82" fillId="47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0" fillId="0" borderId="0">
      <alignment vertical="center"/>
    </xf>
    <xf numFmtId="0" fontId="92" fillId="48" borderId="30" applyNumberFormat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/>
    <xf numFmtId="0" fontId="97" fillId="0" borderId="38" applyNumberFormat="0" applyFill="0" applyAlignment="0" applyProtection="0">
      <alignment vertical="center"/>
    </xf>
    <xf numFmtId="0" fontId="98" fillId="0" borderId="0"/>
    <xf numFmtId="0" fontId="38" fillId="0" borderId="0">
      <alignment vertical="center"/>
    </xf>
    <xf numFmtId="0" fontId="83" fillId="53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96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38" fillId="0" borderId="0"/>
    <xf numFmtId="0" fontId="84" fillId="39" borderId="31" applyNumberFormat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38" fillId="0" borderId="0"/>
    <xf numFmtId="0" fontId="83" fillId="5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38" fillId="0" borderId="0"/>
    <xf numFmtId="0" fontId="92" fillId="48" borderId="30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38" fillId="0" borderId="0"/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0" borderId="0">
      <alignment vertical="center"/>
    </xf>
    <xf numFmtId="0" fontId="83" fillId="5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0" borderId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2" fillId="5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54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3" fillId="54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36" borderId="32" applyNumberFormat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0" borderId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8" fillId="44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51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38" fillId="0" borderId="0"/>
    <xf numFmtId="0" fontId="82" fillId="4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38" fillId="0" borderId="0"/>
    <xf numFmtId="0" fontId="82" fillId="4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6" fillId="0" borderId="33" applyNumberFormat="0" applyFill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97" fillId="0" borderId="38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0" borderId="0">
      <alignment vertical="center"/>
    </xf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38" fillId="0" borderId="0"/>
    <xf numFmtId="0" fontId="82" fillId="4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40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3" fillId="55" borderId="37" applyNumberFormat="0" applyFont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9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3" fillId="52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38" fillId="0" borderId="0"/>
    <xf numFmtId="0" fontId="82" fillId="45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6" fillId="0" borderId="33" applyNumberFormat="0" applyFill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82" fillId="57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38" fillId="0" borderId="0"/>
    <xf numFmtId="0" fontId="83" fillId="55" borderId="37" applyNumberFormat="0" applyFont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94" fillId="0" borderId="36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/>
    <xf numFmtId="0" fontId="83" fillId="40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38" fillId="0" borderId="0"/>
    <xf numFmtId="0" fontId="83" fillId="48" borderId="0" applyNumberFormat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2" fillId="37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0" borderId="0">
      <alignment vertical="center"/>
    </xf>
    <xf numFmtId="0" fontId="82" fillId="47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38" fillId="0" borderId="0"/>
    <xf numFmtId="0" fontId="83" fillId="53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/>
    <xf numFmtId="0" fontId="83" fillId="5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56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0" fillId="0" borderId="0"/>
    <xf numFmtId="0" fontId="91" fillId="0" borderId="35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3" fillId="54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38" fillId="0" borderId="0"/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0" borderId="0">
      <alignment vertical="center"/>
    </xf>
    <xf numFmtId="0" fontId="83" fillId="54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38" fillId="0" borderId="0"/>
    <xf numFmtId="0" fontId="82" fillId="43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94" fillId="0" borderId="36" applyNumberFormat="0" applyFill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46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46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86" fillId="0" borderId="33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38" fillId="0" borderId="0"/>
    <xf numFmtId="0" fontId="82" fillId="42" borderId="0" applyNumberFormat="0" applyBorder="0" applyAlignment="0" applyProtection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87" fillId="0" borderId="34" applyNumberFormat="0" applyFill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48" borderId="30" applyNumberFormat="0" applyAlignment="0" applyProtection="0">
      <alignment vertical="center"/>
    </xf>
    <xf numFmtId="0" fontId="38" fillId="0" borderId="0"/>
    <xf numFmtId="0" fontId="8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83" fillId="0" borderId="0">
      <alignment vertical="center"/>
    </xf>
    <xf numFmtId="0" fontId="38" fillId="0" borderId="0"/>
    <xf numFmtId="0" fontId="83" fillId="48" borderId="0" applyNumberFormat="0" applyBorder="0" applyAlignment="0" applyProtection="0">
      <alignment vertical="center"/>
    </xf>
    <xf numFmtId="0" fontId="83" fillId="0" borderId="0">
      <alignment vertical="center"/>
    </xf>
    <xf numFmtId="0" fontId="92" fillId="48" borderId="30" applyNumberFormat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38" fillId="0" borderId="0"/>
    <xf numFmtId="0" fontId="83" fillId="0" borderId="0">
      <alignment vertical="center"/>
    </xf>
    <xf numFmtId="0" fontId="82" fillId="41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97" fillId="0" borderId="3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38" borderId="0" applyNumberFormat="0" applyBorder="0" applyAlignment="0" applyProtection="0">
      <alignment vertical="center"/>
    </xf>
    <xf numFmtId="0" fontId="83" fillId="55" borderId="37" applyNumberFormat="0" applyFont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8" fillId="0" borderId="0"/>
    <xf numFmtId="0" fontId="83" fillId="56" borderId="0" applyNumberFormat="0" applyBorder="0" applyAlignment="0" applyProtection="0">
      <alignment vertical="center"/>
    </xf>
    <xf numFmtId="0" fontId="94" fillId="0" borderId="36" applyNumberFormat="0" applyFill="0" applyAlignment="0" applyProtection="0">
      <alignment vertical="center"/>
    </xf>
    <xf numFmtId="0" fontId="84" fillId="39" borderId="31" applyNumberFormat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1" fillId="36" borderId="3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8" fillId="0" borderId="0"/>
    <xf numFmtId="0" fontId="89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7" fillId="0" borderId="34" applyNumberFormat="0" applyFill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5" fillId="36" borderId="32" applyNumberFormat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3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43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1" fillId="0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93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163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2" xfId="1630" applyFont="1" applyFill="1" applyBorder="1" applyAlignment="1">
      <alignment horizontal="center" vertical="center"/>
    </xf>
    <xf numFmtId="0" fontId="4" fillId="2" borderId="3" xfId="383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1254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2" borderId="1" xfId="1254" applyFont="1" applyFill="1" applyBorder="1" applyAlignment="1">
      <alignment horizontal="center" vertical="center" wrapText="1"/>
    </xf>
    <xf numFmtId="0" fontId="4" fillId="0" borderId="1" xfId="1650" applyFont="1" applyFill="1" applyBorder="1" applyAlignment="1">
      <alignment horizontal="center" vertical="center"/>
    </xf>
    <xf numFmtId="0" fontId="4" fillId="0" borderId="5" xfId="1650" applyFont="1" applyFill="1" applyBorder="1" applyAlignment="1">
      <alignment horizontal="center" vertical="center"/>
    </xf>
    <xf numFmtId="0" fontId="4" fillId="0" borderId="5" xfId="16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7" xfId="53" applyNumberFormat="1" applyFont="1" applyFill="1" applyBorder="1" applyAlignment="1">
      <alignment horizontal="center" vertical="center" wrapText="1"/>
    </xf>
    <xf numFmtId="177" fontId="2" fillId="2" borderId="8" xfId="53" applyNumberFormat="1" applyFont="1" applyFill="1" applyBorder="1" applyAlignment="1">
      <alignment horizontal="center" vertical="center" wrapText="1"/>
    </xf>
    <xf numFmtId="0" fontId="4" fillId="2" borderId="3" xfId="696" applyFont="1" applyFill="1" applyBorder="1" applyAlignment="1">
      <alignment horizontal="center" vertical="center"/>
    </xf>
    <xf numFmtId="0" fontId="2" fillId="2" borderId="3" xfId="696" applyFont="1" applyFill="1" applyBorder="1" applyAlignment="1">
      <alignment horizontal="center" vertical="center"/>
    </xf>
    <xf numFmtId="177" fontId="2" fillId="0" borderId="1" xfId="1144" applyNumberFormat="1" applyFont="1" applyFill="1" applyBorder="1" applyAlignment="1">
      <alignment horizontal="center" vertical="center" wrapText="1"/>
    </xf>
    <xf numFmtId="177" fontId="2" fillId="2" borderId="1" xfId="502" applyNumberFormat="1" applyFont="1" applyFill="1" applyBorder="1" applyAlignment="1">
      <alignment horizontal="center" vertical="center"/>
    </xf>
    <xf numFmtId="177" fontId="2" fillId="2" borderId="1" xfId="230" applyNumberFormat="1" applyFont="1" applyFill="1" applyBorder="1" applyAlignment="1">
      <alignment horizontal="center" vertical="center"/>
    </xf>
    <xf numFmtId="0" fontId="4" fillId="2" borderId="1" xfId="696" applyFont="1" applyFill="1" applyBorder="1" applyAlignment="1">
      <alignment horizontal="center" vertical="center" wrapText="1"/>
    </xf>
    <xf numFmtId="0" fontId="4" fillId="2" borderId="1" xfId="432" applyFont="1" applyFill="1" applyBorder="1" applyAlignment="1">
      <alignment horizontal="center" vertical="center"/>
    </xf>
    <xf numFmtId="0" fontId="4" fillId="2" borderId="1" xfId="43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2" fillId="2" borderId="1" xfId="105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7" fillId="0" borderId="1" xfId="302" applyNumberFormat="1" applyFont="1" applyFill="1" applyBorder="1" applyAlignment="1">
      <alignment horizontal="center" vertical="center"/>
    </xf>
    <xf numFmtId="177" fontId="7" fillId="3" borderId="1" xfId="302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2" fillId="2" borderId="1" xfId="502" applyNumberFormat="1" applyFont="1" applyFill="1" applyBorder="1" applyAlignment="1" applyProtection="1">
      <alignment horizontal="center" vertical="center"/>
    </xf>
    <xf numFmtId="177" fontId="2" fillId="2" borderId="1" xfId="1501" applyNumberFormat="1" applyFont="1" applyFill="1" applyBorder="1" applyAlignment="1">
      <alignment horizontal="center" vertical="center"/>
    </xf>
    <xf numFmtId="177" fontId="2" fillId="2" borderId="1" xfId="1059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9" fontId="0" fillId="0" borderId="0" xfId="3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9" fontId="0" fillId="0" borderId="1" xfId="3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9" fontId="12" fillId="0" borderId="0" xfId="3" applyFont="1" applyFill="1" applyAlignment="1">
      <alignment horizontal="center" vertical="center" wrapText="1"/>
    </xf>
    <xf numFmtId="9" fontId="12" fillId="0" borderId="0" xfId="3" applyFont="1" applyFill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6" xfId="0" applyFont="1" applyBorder="1">
      <alignment vertical="center"/>
    </xf>
    <xf numFmtId="0" fontId="0" fillId="0" borderId="6" xfId="0" applyBorder="1">
      <alignment vertical="center"/>
    </xf>
    <xf numFmtId="0" fontId="20" fillId="0" borderId="0" xfId="6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178" fontId="18" fillId="4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178" fontId="11" fillId="4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 applyAlignment="1">
      <alignment horizontal="right" vertical="center"/>
    </xf>
    <xf numFmtId="0" fontId="24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right" vertical="center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left" vertical="center"/>
    </xf>
    <xf numFmtId="180" fontId="31" fillId="0" borderId="0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 wrapText="1"/>
    </xf>
    <xf numFmtId="178" fontId="32" fillId="0" borderId="1" xfId="0" applyNumberFormat="1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8" fillId="3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5" fillId="3" borderId="1" xfId="0" applyFont="1" applyFill="1" applyBorder="1" applyAlignment="1">
      <alignment horizontal="center" vertical="center" wrapText="1"/>
    </xf>
    <xf numFmtId="178" fontId="36" fillId="0" borderId="0" xfId="383" applyNumberFormat="1" applyFont="1" applyFill="1" applyBorder="1" applyAlignment="1">
      <alignment horizontal="center" vertical="center" wrapText="1"/>
    </xf>
    <xf numFmtId="178" fontId="37" fillId="0" borderId="0" xfId="38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8" fontId="15" fillId="0" borderId="0" xfId="383" applyNumberFormat="1" applyFont="1" applyFill="1" applyBorder="1" applyAlignment="1">
      <alignment horizontal="left" vertical="center"/>
    </xf>
    <xf numFmtId="180" fontId="15" fillId="0" borderId="0" xfId="383" applyNumberFormat="1" applyFont="1" applyFill="1" applyBorder="1" applyAlignment="1">
      <alignment horizontal="right" vertical="center"/>
    </xf>
    <xf numFmtId="178" fontId="15" fillId="0" borderId="1" xfId="227" applyNumberFormat="1" applyFont="1" applyFill="1" applyBorder="1" applyAlignment="1">
      <alignment horizontal="center" vertical="center" wrapText="1"/>
    </xf>
    <xf numFmtId="178" fontId="15" fillId="0" borderId="1" xfId="227" applyNumberFormat="1" applyFont="1" applyFill="1" applyBorder="1" applyAlignment="1">
      <alignment vertical="center" wrapText="1"/>
    </xf>
    <xf numFmtId="179" fontId="15" fillId="0" borderId="1" xfId="227" applyNumberFormat="1" applyFont="1" applyFill="1" applyBorder="1" applyAlignment="1">
      <alignment horizontal="center" vertical="center" wrapText="1"/>
    </xf>
    <xf numFmtId="179" fontId="15" fillId="0" borderId="1" xfId="227" applyNumberFormat="1" applyFont="1" applyFill="1" applyBorder="1" applyAlignment="1">
      <alignment horizontal="right" vertical="center" wrapText="1"/>
    </xf>
    <xf numFmtId="0" fontId="15" fillId="0" borderId="3" xfId="369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5" fillId="2" borderId="3" xfId="369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 shrinkToFit="1"/>
    </xf>
    <xf numFmtId="0" fontId="15" fillId="2" borderId="1" xfId="0" applyFont="1" applyFill="1" applyBorder="1" applyAlignment="1" applyProtection="1">
      <alignment horizontal="left" vertical="center" wrapText="1" shrinkToFi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/>
    </xf>
    <xf numFmtId="0" fontId="13" fillId="0" borderId="0" xfId="0" applyFont="1" applyFill="1">
      <alignment vertical="center"/>
    </xf>
    <xf numFmtId="0" fontId="36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 applyProtection="1">
      <alignment horizontal="left" vertical="center"/>
    </xf>
    <xf numFmtId="0" fontId="32" fillId="0" borderId="1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center"/>
    </xf>
    <xf numFmtId="0" fontId="39" fillId="0" borderId="0" xfId="0" applyNumberFormat="1" applyFont="1" applyFill="1" applyBorder="1" applyAlignment="1"/>
    <xf numFmtId="0" fontId="38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40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 vertical="center"/>
    </xf>
    <xf numFmtId="178" fontId="32" fillId="0" borderId="1" xfId="0" applyNumberFormat="1" applyFont="1" applyFill="1" applyBorder="1" applyAlignment="1" applyProtection="1">
      <alignment horizontal="left" vertical="center" wrapText="1"/>
    </xf>
    <xf numFmtId="0" fontId="3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32" fillId="0" borderId="2" xfId="0" applyNumberFormat="1" applyFont="1" applyFill="1" applyBorder="1" applyAlignment="1">
      <alignment horizontal="left" vertical="center"/>
    </xf>
    <xf numFmtId="0" fontId="32" fillId="0" borderId="13" xfId="0" applyNumberFormat="1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/>
    </xf>
    <xf numFmtId="0" fontId="15" fillId="0" borderId="14" xfId="0" applyNumberFormat="1" applyFont="1" applyFill="1" applyBorder="1" applyAlignment="1">
      <alignment horizontal="left" vertical="center"/>
    </xf>
    <xf numFmtId="0" fontId="32" fillId="0" borderId="14" xfId="0" applyNumberFormat="1" applyFont="1" applyFill="1" applyBorder="1" applyAlignment="1">
      <alignment horizontal="left" vertical="center"/>
    </xf>
    <xf numFmtId="3" fontId="15" fillId="0" borderId="14" xfId="0" applyNumberFormat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0" fillId="0" borderId="0" xfId="6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31" fontId="15" fillId="0" borderId="11" xfId="0" applyNumberFormat="1" applyFont="1" applyFill="1" applyBorder="1" applyAlignment="1" applyProtection="1">
      <alignment horizontal="left" vertical="center"/>
    </xf>
    <xf numFmtId="31" fontId="15" fillId="0" borderId="0" xfId="0" applyNumberFormat="1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828" applyFont="1" applyFill="1" applyBorder="1" applyAlignment="1">
      <alignment horizontal="left" vertical="center" wrapText="1"/>
    </xf>
    <xf numFmtId="178" fontId="4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 shrinkToFit="1"/>
    </xf>
    <xf numFmtId="178" fontId="27" fillId="3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left" vertical="center" shrinkToFit="1"/>
    </xf>
    <xf numFmtId="0" fontId="15" fillId="3" borderId="3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 shrinkToFit="1"/>
    </xf>
    <xf numFmtId="0" fontId="15" fillId="0" borderId="1" xfId="0" applyFont="1" applyFill="1" applyBorder="1" applyAlignment="1" applyProtection="1">
      <alignment vertical="center" shrinkToFit="1"/>
    </xf>
    <xf numFmtId="178" fontId="15" fillId="0" borderId="1" xfId="0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vertical="center"/>
    </xf>
    <xf numFmtId="178" fontId="1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6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left" vertical="center" wrapText="1"/>
    </xf>
    <xf numFmtId="31" fontId="42" fillId="0" borderId="0" xfId="0" applyNumberFormat="1" applyFont="1" applyFill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NumberFormat="1" applyFont="1" applyFill="1" applyBorder="1" applyAlignment="1" applyProtection="1">
      <alignment vertical="center" wrapText="1" shrinkToFi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5" xfId="0" applyNumberFormat="1" applyFont="1" applyFill="1" applyBorder="1" applyAlignment="1" applyProtection="1">
      <alignment vertical="center" wrapText="1" shrinkToFit="1"/>
      <protection locked="0"/>
    </xf>
    <xf numFmtId="178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justify" vertical="center"/>
    </xf>
    <xf numFmtId="181" fontId="0" fillId="3" borderId="0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181" fontId="21" fillId="3" borderId="0" xfId="0" applyNumberFormat="1" applyFont="1" applyFill="1" applyBorder="1" applyAlignment="1">
      <alignment horizontal="center" vertical="center"/>
    </xf>
    <xf numFmtId="0" fontId="43" fillId="3" borderId="0" xfId="0" applyFont="1" applyFill="1" applyBorder="1" applyAlignment="1">
      <alignment horizontal="right" vertical="center"/>
    </xf>
    <xf numFmtId="181" fontId="0" fillId="3" borderId="1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81" fontId="22" fillId="3" borderId="1" xfId="0" applyNumberFormat="1" applyFont="1" applyFill="1" applyBorder="1" applyAlignment="1">
      <alignment horizontal="center" vertical="center" wrapText="1"/>
    </xf>
    <xf numFmtId="181" fontId="22" fillId="3" borderId="0" xfId="0" applyNumberFormat="1" applyFont="1" applyFill="1" applyBorder="1" applyAlignment="1">
      <alignment horizontal="center" vertical="center" wrapText="1"/>
    </xf>
    <xf numFmtId="181" fontId="22" fillId="3" borderId="12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/>
    </xf>
    <xf numFmtId="178" fontId="27" fillId="3" borderId="1" xfId="0" applyNumberFormat="1" applyFont="1" applyFill="1" applyBorder="1" applyAlignment="1">
      <alignment horizontal="center" vertical="center"/>
    </xf>
    <xf numFmtId="178" fontId="10" fillId="3" borderId="11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vertical="center" wrapText="1"/>
    </xf>
    <xf numFmtId="181" fontId="27" fillId="3" borderId="0" xfId="0" applyNumberFormat="1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181" fontId="22" fillId="3" borderId="16" xfId="0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/>
    </xf>
    <xf numFmtId="181" fontId="44" fillId="3" borderId="11" xfId="0" applyNumberFormat="1" applyFont="1" applyFill="1" applyBorder="1" applyAlignment="1">
      <alignment horizontal="center" vertical="center"/>
    </xf>
    <xf numFmtId="181" fontId="22" fillId="3" borderId="17" xfId="0" applyNumberFormat="1" applyFont="1" applyFill="1" applyBorder="1" applyAlignment="1">
      <alignment horizontal="center" vertical="center" wrapText="1"/>
    </xf>
    <xf numFmtId="181" fontId="22" fillId="3" borderId="1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2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right" vertical="center"/>
    </xf>
    <xf numFmtId="0" fontId="46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left" vertical="center"/>
    </xf>
    <xf numFmtId="0" fontId="48" fillId="3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vertical="center"/>
    </xf>
    <xf numFmtId="0" fontId="44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82" fontId="1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10" fontId="0" fillId="3" borderId="0" xfId="3" applyNumberFormat="1" applyFont="1" applyFill="1">
      <alignment vertical="center"/>
    </xf>
    <xf numFmtId="178" fontId="1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10" fontId="19" fillId="3" borderId="0" xfId="3" applyNumberFormat="1" applyFont="1" applyFill="1">
      <alignment vertic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justify" vertical="center"/>
    </xf>
    <xf numFmtId="0" fontId="21" fillId="0" borderId="0" xfId="0" applyFont="1" applyFill="1" applyAlignment="1">
      <alignment horizontal="center" vertical="center"/>
    </xf>
    <xf numFmtId="0" fontId="27" fillId="0" borderId="11" xfId="0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82" fontId="49" fillId="0" borderId="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indent="2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2"/>
    </xf>
    <xf numFmtId="0" fontId="51" fillId="0" borderId="1" xfId="0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5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2" fontId="49" fillId="0" borderId="1" xfId="0" applyNumberFormat="1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54" fillId="0" borderId="6" xfId="0" applyFont="1" applyFill="1" applyBorder="1" applyAlignment="1">
      <alignment horizontal="left" vertical="center" shrinkToFit="1"/>
    </xf>
    <xf numFmtId="0" fontId="55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shrinkToFit="1"/>
    </xf>
    <xf numFmtId="0" fontId="56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5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0" fontId="0" fillId="0" borderId="0" xfId="3" applyNumberFormat="1" applyFill="1" applyAlignment="1">
      <alignment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>
      <alignment vertical="center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</cellXfs>
  <cellStyles count="16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3" xfId="49"/>
    <cellStyle name="强调文字颜色 4 3 2 3 2" xfId="50"/>
    <cellStyle name="20% - 强调文字颜色 5 3 2 4" xfId="51"/>
    <cellStyle name="检查单元格 2 3 3" xfId="52"/>
    <cellStyle name="常规 9" xfId="53"/>
    <cellStyle name="常规 3 3 3 3" xfId="54"/>
    <cellStyle name="40% - 强调文字颜色 1 3 2 2" xfId="55"/>
    <cellStyle name="强调文字颜色 4 3 4" xfId="56"/>
    <cellStyle name="60% - 强调文字颜色 5 3 2 3 2" xfId="57"/>
    <cellStyle name="20% - 强调文字颜色 5 2 3 3" xfId="58"/>
    <cellStyle name="常规 2 4 2 3" xfId="59"/>
    <cellStyle name="60% - 强调文字颜色 6 2 2 3" xfId="60"/>
    <cellStyle name="强调文字颜色 3 2 4" xfId="61"/>
    <cellStyle name="输出 3 2 4" xfId="62"/>
    <cellStyle name="链接单元格 2 2 2 3" xfId="63"/>
    <cellStyle name="60% - 强调文字颜色 6 3 2 3" xfId="64"/>
    <cellStyle name="常规 2 5 2 3" xfId="65"/>
    <cellStyle name="常规 4 2" xfId="66"/>
    <cellStyle name="标题 3 3 3 2 2" xfId="67"/>
    <cellStyle name="适中 3 2 2 3" xfId="68"/>
    <cellStyle name="警告文本 3" xfId="69"/>
    <cellStyle name="60% - 强调文字颜色 1 2 5" xfId="70"/>
    <cellStyle name="标题 5 4 2" xfId="71"/>
    <cellStyle name="常规 2 6" xfId="72"/>
    <cellStyle name="60% - 强调文字颜色 1 3" xfId="73"/>
    <cellStyle name="标题 1 3 2 2" xfId="74"/>
    <cellStyle name="常规 13 3 3" xfId="75"/>
    <cellStyle name="标题 4 2 2 2 2 2" xfId="76"/>
    <cellStyle name="40% - 强调文字颜色 5 3 2" xfId="77"/>
    <cellStyle name="链接单元格 3 5" xfId="78"/>
    <cellStyle name="标题 4 2 4" xfId="79"/>
    <cellStyle name="60% - 强调文字颜色 6 2 2 3 2" xfId="80"/>
    <cellStyle name="常规 2 4 2 3 2" xfId="81"/>
    <cellStyle name="20% - 强调文字颜色 4 3 4 2" xfId="82"/>
    <cellStyle name="强调文字颜色 1 2 5" xfId="83"/>
    <cellStyle name="40% - 强调文字颜色 1 3 2 3" xfId="84"/>
    <cellStyle name="强调文字颜色 4 3 5" xfId="85"/>
    <cellStyle name="输入 3 2 2" xfId="86"/>
    <cellStyle name="20% - 强调文字颜色 6 2 4 2" xfId="87"/>
    <cellStyle name="常规 2 4 2" xfId="88"/>
    <cellStyle name="60% - 强调文字颜色 6 2 2" xfId="89"/>
    <cellStyle name="常规 10 2 3" xfId="90"/>
    <cellStyle name="输出 2 2 2 2 2" xfId="91"/>
    <cellStyle name="强调文字颜色 2 2 2 2 2" xfId="92"/>
    <cellStyle name="常规 11 4" xfId="93"/>
    <cellStyle name="40% - 强调文字颜色 6 2 2 2 2" xfId="94"/>
    <cellStyle name="标题 4 3 4" xfId="95"/>
    <cellStyle name="40% - 强调文字颜色 4 3 3 2 2" xfId="96"/>
    <cellStyle name="20% - 强调文字颜色 4 2 2 2 2" xfId="97"/>
    <cellStyle name="60% - 强调文字颜色 2 3 3 2" xfId="98"/>
    <cellStyle name="解释性文本 3 3 2" xfId="99"/>
    <cellStyle name="20% - 强调文字颜色 4 2 2" xfId="100"/>
    <cellStyle name="强调文字颜色 4 3 3 3" xfId="101"/>
    <cellStyle name="常规 6 4 2" xfId="102"/>
    <cellStyle name="汇总 2 2 2 3" xfId="103"/>
    <cellStyle name="输入 2 4" xfId="104"/>
    <cellStyle name="40% - 强调文字颜色 4 2 5" xfId="105"/>
    <cellStyle name="强调文字颜色 5 2 2 4" xfId="106"/>
    <cellStyle name="常规 6 4" xfId="107"/>
    <cellStyle name="常规 3 7 2 2" xfId="108"/>
    <cellStyle name="40% - 强调文字颜色 2 3 4" xfId="109"/>
    <cellStyle name="60% - 强调文字颜色 1 2 3 3" xfId="110"/>
    <cellStyle name="20% - 强调文字颜色 2 3 2 2" xfId="111"/>
    <cellStyle name="20% - 强调文字颜色 1 3" xfId="112"/>
    <cellStyle name="20% - 强调文字颜色 2 2 3 3" xfId="113"/>
    <cellStyle name="40% - 强调文字颜色 3 3 2 2 3" xfId="114"/>
    <cellStyle name="常规 4 2 2 3" xfId="115"/>
    <cellStyle name="40% - 强调文字颜色 1 3 2" xfId="116"/>
    <cellStyle name="60% - 强调文字颜色 5 2 3 2 2" xfId="117"/>
    <cellStyle name="标题 5 2 2 2" xfId="118"/>
    <cellStyle name="计算 2 2 2" xfId="119"/>
    <cellStyle name="链接单元格 3 2 3" xfId="120"/>
    <cellStyle name="警告文本 3 3 3" xfId="121"/>
    <cellStyle name="强调文字颜色 3 2 4 2" xfId="122"/>
    <cellStyle name="60% - 强调文字颜色 5 3 2 4" xfId="123"/>
    <cellStyle name="注释 3 3 2 2" xfId="124"/>
    <cellStyle name="差 3 2 2 3" xfId="125"/>
    <cellStyle name="好 2 3 2" xfId="126"/>
    <cellStyle name="计算 3 2 2" xfId="127"/>
    <cellStyle name="差 2" xfId="128"/>
    <cellStyle name="20% - 强调文字颜色 4 3" xfId="129"/>
    <cellStyle name="40% - 强调文字颜色 4 3 3 2" xfId="130"/>
    <cellStyle name="汇总 3 3 3" xfId="131"/>
    <cellStyle name="40% - 强调文字颜色 1 2 4 2" xfId="132"/>
    <cellStyle name="常规 3 4 2" xfId="133"/>
    <cellStyle name="20% - 强调文字颜色 6 3 4 2" xfId="134"/>
    <cellStyle name="常规 3 4 3 3" xfId="135"/>
    <cellStyle name="强调文字颜色 1 2 2 2 2" xfId="136"/>
    <cellStyle name="20% - 强调文字颜色 3 2 2 2" xfId="137"/>
    <cellStyle name="常规 11 2 2 2" xfId="138"/>
    <cellStyle name="常规 8 2 2 3" xfId="139"/>
    <cellStyle name="60% - 强调文字颜色 1 3 3 2" xfId="140"/>
    <cellStyle name="标题 3 2 2 4" xfId="141"/>
    <cellStyle name="40% - 强调文字颜色 3 3 3" xfId="142"/>
    <cellStyle name="40% - 强调文字颜色 1 2 2 2 2 2" xfId="143"/>
    <cellStyle name="适中 2 4" xfId="144"/>
    <cellStyle name="强调文字颜色 1 3 5" xfId="145"/>
    <cellStyle name="注释 3 2 2 2 2" xfId="146"/>
    <cellStyle name="注释 2 2 3" xfId="147"/>
    <cellStyle name="20% - 强调文字颜色 6 3 3" xfId="148"/>
    <cellStyle name="常规 3 3" xfId="149"/>
    <cellStyle name="强调文字颜色 4 2 3 2" xfId="150"/>
    <cellStyle name="20% - 强调文字颜色 5 2 2 2 2" xfId="151"/>
    <cellStyle name="强调文字颜色 3 2 3" xfId="152"/>
    <cellStyle name="常规 11 4 2" xfId="153"/>
    <cellStyle name="20% - 强调文字颜色 3 3 2 2 2" xfId="154"/>
    <cellStyle name="60% - 强调文字颜色 2 3 4 2" xfId="155"/>
    <cellStyle name="解释性文本 3 4 2" xfId="156"/>
    <cellStyle name="40% - 强调文字颜色 2 2 2 4" xfId="157"/>
    <cellStyle name="标题 1 2 4" xfId="158"/>
    <cellStyle name="常规 3 2 2" xfId="159"/>
    <cellStyle name="20% - 强调文字颜色 6 3 2 2" xfId="160"/>
    <cellStyle name="40% - 强调文字颜色 1 3" xfId="161"/>
    <cellStyle name="60% - 强调文字颜色 5 2 3 2" xfId="162"/>
    <cellStyle name="强调文字颜色 4 2 2 3 2" xfId="163"/>
    <cellStyle name="计算 2 2 2 2 2" xfId="164"/>
    <cellStyle name="20% - 强调文字颜色 2 3 4 2" xfId="165"/>
    <cellStyle name="20% - 强调文字颜色 3 3" xfId="166"/>
    <cellStyle name="20% - 强调文字颜色 1 2 2 2" xfId="167"/>
    <cellStyle name="解释性文本 3 2 2 3" xfId="168"/>
    <cellStyle name="60% - 强调文字颜色 2 3 2 2 3" xfId="169"/>
    <cellStyle name="常规 8 2 2 2 2" xfId="170"/>
    <cellStyle name="20% - 强调文字颜色 4 2 2 3" xfId="171"/>
    <cellStyle name="20% - 强调文字颜色 6 2 2 4" xfId="172"/>
    <cellStyle name="常规 2 2 4" xfId="173"/>
    <cellStyle name="40% - 强调文字颜色 6 3 4 2" xfId="174"/>
    <cellStyle name="标题 1 2 2 2 3" xfId="175"/>
    <cellStyle name="常规 8 2 4" xfId="176"/>
    <cellStyle name="20% - 强调文字颜色 4 3 3 3" xfId="177"/>
    <cellStyle name="强调文字颜色 3 2 2" xfId="178"/>
    <cellStyle name="输出 3 2 2" xfId="179"/>
    <cellStyle name="好 2 2 2" xfId="180"/>
    <cellStyle name="常规 2 6 2" xfId="181"/>
    <cellStyle name="60% - 强调文字颜色 1 3 2" xfId="182"/>
    <cellStyle name="强调文字颜色 2 3 4 2" xfId="183"/>
    <cellStyle name="60% - 强调文字颜色 6 3 2" xfId="184"/>
    <cellStyle name="常规 2 5 2" xfId="185"/>
    <cellStyle name="40% - 强调文字颜色 2 2 2 2 3" xfId="186"/>
    <cellStyle name="40% - 强调文字颜色 4 2" xfId="187"/>
    <cellStyle name="20% - 强调文字颜色 4 3 2 2" xfId="188"/>
    <cellStyle name="60% - 强调文字颜色 3 2 3 3" xfId="189"/>
    <cellStyle name="常规 3 3 4 2" xfId="190"/>
    <cellStyle name="输入 2" xfId="191"/>
    <cellStyle name="60% - 强调文字颜色 3 3 2 2 2 2" xfId="192"/>
    <cellStyle name="好 2 2 2 2 2" xfId="193"/>
    <cellStyle name="40% - 强调文字颜色 1 3 2 3 2" xfId="194"/>
    <cellStyle name="注释 2 2 2 2 2" xfId="195"/>
    <cellStyle name="常规 3 6" xfId="196"/>
    <cellStyle name="40% - 强调文字颜色 2 3 2 2" xfId="197"/>
    <cellStyle name="标题 3 3 2 2 3" xfId="198"/>
    <cellStyle name="常规 6 3 2 2" xfId="199"/>
    <cellStyle name="标题 2 2 2 2" xfId="200"/>
    <cellStyle name="40% - 强调文字颜色 2 3 2 2 2 2" xfId="201"/>
    <cellStyle name="警告文本 3 2" xfId="202"/>
    <cellStyle name="20% - 强调文字颜色 4 3 2 2 2" xfId="203"/>
    <cellStyle name="60% - 强调文字颜色 4 2 5" xfId="204"/>
    <cellStyle name="60% - 强调文字颜色 3 2 2" xfId="205"/>
    <cellStyle name="20% - 强调文字颜色 3 3 3 2" xfId="206"/>
    <cellStyle name="40% - 强调文字颜色 6 2" xfId="207"/>
    <cellStyle name="强调文字颜色 1 3 2 2" xfId="208"/>
    <cellStyle name="60% - 强调文字颜色 5 2 2" xfId="209"/>
    <cellStyle name="标题 2 2 4" xfId="210"/>
    <cellStyle name="强调文字颜色 2 3 2 2 3" xfId="211"/>
    <cellStyle name="注释 3 2 2 3" xfId="212"/>
    <cellStyle name="常规 3 5 3 2" xfId="213"/>
    <cellStyle name="60% - 强调文字颜色 4 3 2 4" xfId="214"/>
    <cellStyle name="60% - 强调文字颜色 3 3 2" xfId="215"/>
    <cellStyle name="好 2 2" xfId="216"/>
    <cellStyle name="20% - 强调文字颜色 3 3 4 2" xfId="217"/>
    <cellStyle name="解释性文本 2 4" xfId="218"/>
    <cellStyle name="60% - 强调文字颜色 2 2 4" xfId="219"/>
    <cellStyle name="适中 3" xfId="220"/>
    <cellStyle name="强调文字颜色 5 3 2 2 2 2" xfId="221"/>
    <cellStyle name="常规 10 3 2 2" xfId="222"/>
    <cellStyle name="标题 6 2 4" xfId="223"/>
    <cellStyle name="强调文字颜色 5 2 2" xfId="224"/>
    <cellStyle name="强调文字颜色 1 2 2 3 2" xfId="225"/>
    <cellStyle name="60% - 强调文字颜色 4 2 3 2" xfId="226"/>
    <cellStyle name="常规 6" xfId="227"/>
    <cellStyle name="警告文本 2 2 2" xfId="228"/>
    <cellStyle name="常规 2 6 3" xfId="229"/>
    <cellStyle name="常规_Sheet1" xfId="230"/>
    <cellStyle name="汇总 2 2 3" xfId="231"/>
    <cellStyle name="强调文字颜色 5 2 3 3" xfId="232"/>
    <cellStyle name="40% - 强调文字颜色 3 3 2" xfId="233"/>
    <cellStyle name="注释 2 3 2 2" xfId="234"/>
    <cellStyle name="标题 3 2 2 3" xfId="235"/>
    <cellStyle name="标题 4 3 2 2 2" xfId="236"/>
    <cellStyle name="标题 2 3 3 2 2" xfId="237"/>
    <cellStyle name="检查单元格 3 2 2 2 2" xfId="238"/>
    <cellStyle name="计算 2 2" xfId="239"/>
    <cellStyle name="常规 7 3 2 2" xfId="240"/>
    <cellStyle name="计算 3 2 2 3" xfId="241"/>
    <cellStyle name="链接单元格 3 2 2 2 2" xfId="242"/>
    <cellStyle name="20% - 强调文字颜色 2 2 4 2" xfId="243"/>
    <cellStyle name="20% - 强调文字颜色 4 2 3 3" xfId="244"/>
    <cellStyle name="注释 3 2" xfId="245"/>
    <cellStyle name="解释性文本 2 2 2" xfId="246"/>
    <cellStyle name="60% - 强调文字颜色 2 2 2 2" xfId="247"/>
    <cellStyle name="检查单元格 3 4 2" xfId="248"/>
    <cellStyle name="40% - 强调文字颜色 6 2 2 2 3" xfId="249"/>
    <cellStyle name="常规 3 5 2 2" xfId="250"/>
    <cellStyle name="20% - 强调文字颜色 3 2 3 2 2" xfId="251"/>
    <cellStyle name="60% - 强调文字颜色 4 2 2 2" xfId="252"/>
    <cellStyle name="常规 9 3" xfId="253"/>
    <cellStyle name="强调文字颜色 5 2 2 3 2" xfId="254"/>
    <cellStyle name="20% - 强调文字颜色 6 3 4" xfId="255"/>
    <cellStyle name="常规 3 4" xfId="256"/>
    <cellStyle name="20% - 强调文字颜色 5 3 4 2" xfId="257"/>
    <cellStyle name="60% - 强调文字颜色 3 3 3 2" xfId="258"/>
    <cellStyle name="标题 3 2 2 2" xfId="259"/>
    <cellStyle name="20% - 强调文字颜色 1 3 2 2 2 2" xfId="260"/>
    <cellStyle name="好 3 2 2 2" xfId="261"/>
    <cellStyle name="检查单元格 3 3 2" xfId="262"/>
    <cellStyle name="常规 8 3" xfId="263"/>
    <cellStyle name="强调文字颜色 5 2 2 2 2" xfId="264"/>
    <cellStyle name="60% - 强调文字颜色 5 2 3 3" xfId="265"/>
    <cellStyle name="解释性文本 3 4" xfId="266"/>
    <cellStyle name="60% - 强调文字颜色 2 3 4" xfId="267"/>
    <cellStyle name="输出 3 4 2" xfId="268"/>
    <cellStyle name="常规 4 2 3" xfId="269"/>
    <cellStyle name="60% - 强调文字颜色 3 2" xfId="270"/>
    <cellStyle name="汇总 3 2 3 2" xfId="271"/>
    <cellStyle name="常规 4 5" xfId="272"/>
    <cellStyle name="20% - 强调文字颜色 3 3 3" xfId="273"/>
    <cellStyle name="常规 8 3 2 2" xfId="274"/>
    <cellStyle name="标题 3 2 2" xfId="275"/>
    <cellStyle name="40% - 强调文字颜色 4 3 5" xfId="276"/>
    <cellStyle name="20% - 强调文字颜色 1 3 2 2 2" xfId="277"/>
    <cellStyle name="常规 9 2 2 2 2" xfId="278"/>
    <cellStyle name="强调文字颜色 2 3 3 2" xfId="279"/>
    <cellStyle name="常规 3 2 2 2 3" xfId="280"/>
    <cellStyle name="差 2 2 2 2 2" xfId="281"/>
    <cellStyle name="输出 2 4" xfId="282"/>
    <cellStyle name="20% - 强调文字颜色 6 2 2" xfId="283"/>
    <cellStyle name="适中 2 5" xfId="284"/>
    <cellStyle name="常规 2 2" xfId="285"/>
    <cellStyle name="强调文字颜色 2 3 2 4" xfId="286"/>
    <cellStyle name="常规 12 2" xfId="287"/>
    <cellStyle name="强调文字颜色 2 2 5" xfId="288"/>
    <cellStyle name="常规 4 2 2 2" xfId="289"/>
    <cellStyle name="标题 3 3 5" xfId="290"/>
    <cellStyle name="解释性文本 3 2" xfId="291"/>
    <cellStyle name="60% - 强调文字颜色 2 3 2" xfId="292"/>
    <cellStyle name="20% - 强调文字颜色 3 2 4 2" xfId="293"/>
    <cellStyle name="常规 3 6 2" xfId="294"/>
    <cellStyle name="40% - 强调文字颜色 3 3 4" xfId="295"/>
    <cellStyle name="60% - 强调文字颜色 1 3 3 3" xfId="296"/>
    <cellStyle name="计算 2 4" xfId="297"/>
    <cellStyle name="20% - 强调文字颜色 4 2 3 2 2" xfId="298"/>
    <cellStyle name="计算 3 2 2 2" xfId="299"/>
    <cellStyle name="好 2 3 2 2" xfId="300"/>
    <cellStyle name="常规 22" xfId="301"/>
    <cellStyle name="常规 17" xfId="302"/>
    <cellStyle name="60% - 强调文字颜色 3 3 3 2 2" xfId="303"/>
    <cellStyle name="强调文字颜色 5 3 2 2" xfId="304"/>
    <cellStyle name="20% - 强调文字颜色 5 2 2 3" xfId="305"/>
    <cellStyle name="强调文字颜色 4 2 4" xfId="306"/>
    <cellStyle name="常规 4 2 2 2 2" xfId="307"/>
    <cellStyle name="20% - 强调文字颜色 5 2 2" xfId="308"/>
    <cellStyle name="常规 13 2 2" xfId="309"/>
    <cellStyle name="40% - 强调文字颜色 2 2 3 3" xfId="310"/>
    <cellStyle name="40% - 强调文字颜色 5 2 5" xfId="311"/>
    <cellStyle name="60% - 强调文字颜色 1 2 2 2 3" xfId="312"/>
    <cellStyle name="40% - 强调文字颜色 6 2 2 3 2" xfId="313"/>
    <cellStyle name="注释 3 2 2 2" xfId="314"/>
    <cellStyle name="60% - 强调文字颜色 6 2 4 2" xfId="315"/>
    <cellStyle name="常规 2 4 4 2" xfId="316"/>
    <cellStyle name="差 3 3 2 2" xfId="317"/>
    <cellStyle name="注释 3 3 2" xfId="318"/>
    <cellStyle name="40% - 强调文字颜色 6 2 3 3" xfId="319"/>
    <cellStyle name="适中 3 3 2" xfId="320"/>
    <cellStyle name="强调文字颜色 3 2 2 4" xfId="321"/>
    <cellStyle name="40% - 强调文字颜色 5 2 2 3 2" xfId="322"/>
    <cellStyle name="强调文字颜色 6 3 5" xfId="323"/>
    <cellStyle name="常规 6 3 2" xfId="324"/>
    <cellStyle name="40% - 强调文字颜色 2 2" xfId="325"/>
    <cellStyle name="常规 6 2 2 2 2" xfId="326"/>
    <cellStyle name="标题 4 2 2 2 2" xfId="327"/>
    <cellStyle name="40% - 强调文字颜色 5 3" xfId="328"/>
    <cellStyle name="常规 3 6 4" xfId="329"/>
    <cellStyle name="警告文本 3 2 3" xfId="330"/>
    <cellStyle name="强调文字颜色 5 3 2 2 2" xfId="331"/>
    <cellStyle name="强调文字颜色 6 2 3 2 2" xfId="332"/>
    <cellStyle name="20% - 强调文字颜色 5 2 2 2 3" xfId="333"/>
    <cellStyle name="20% - 强调文字颜色 3 2 2" xfId="334"/>
    <cellStyle name="常规 11 2 2" xfId="335"/>
    <cellStyle name="差 3 2 2 2 2" xfId="336"/>
    <cellStyle name="常规 3 8" xfId="337"/>
    <cellStyle name="60% - 强调文字颜色 5 3 2 2 2" xfId="338"/>
    <cellStyle name="适中 2 2 2 2 2" xfId="339"/>
    <cellStyle name="强调文字颜色 6 2 2 3 2" xfId="340"/>
    <cellStyle name="链接单元格 2 3 3" xfId="341"/>
    <cellStyle name="20% - 强调文字颜色 5 3 2" xfId="342"/>
    <cellStyle name="标题 6 2 3 2" xfId="343"/>
    <cellStyle name="常规 2 3 2 4" xfId="344"/>
    <cellStyle name="汇总 3 4 2" xfId="345"/>
    <cellStyle name="20% - 强调文字颜色 1 2 2 2 2" xfId="346"/>
    <cellStyle name="常规 3 3 2 3 2" xfId="347"/>
    <cellStyle name="强调文字颜色 4 2 2 2 2 2" xfId="348"/>
    <cellStyle name="输入 3 2 2 2" xfId="349"/>
    <cellStyle name="60% - 强调文字颜色 6 3 4" xfId="350"/>
    <cellStyle name="常规 2 5 4" xfId="351"/>
    <cellStyle name="常规 8 2 3 2" xfId="352"/>
    <cellStyle name="标题 1 2 2 2 2 2" xfId="353"/>
    <cellStyle name="标题 1 3 2" xfId="354"/>
    <cellStyle name="20% - 强调文字颜色 2 3 3 3" xfId="355"/>
    <cellStyle name="常规 9 4 2" xfId="356"/>
    <cellStyle name="40% - 强调文字颜色 1 2 2 2 3" xfId="357"/>
    <cellStyle name="20% - 强调文字颜色 3 3 2" xfId="358"/>
    <cellStyle name="常规 4 4" xfId="359"/>
    <cellStyle name="解释性文本 2 2 4" xfId="360"/>
    <cellStyle name="60% - 强调文字颜色 2 2 2 4" xfId="361"/>
    <cellStyle name="差 2 2 3 2" xfId="362"/>
    <cellStyle name="40% - 强调文字颜色 4 2 2" xfId="363"/>
    <cellStyle name="常规 9 5" xfId="364"/>
    <cellStyle name="40% - 强调文字颜色 5 2 2 2" xfId="365"/>
    <cellStyle name="常规 9 3 2 2" xfId="366"/>
    <cellStyle name="强调文字颜色 3 3 3" xfId="367"/>
    <cellStyle name="常规 11 2" xfId="368"/>
    <cellStyle name="常规 4 2 2" xfId="369"/>
    <cellStyle name="60% - 强调文字颜色 6 3 2 3 2" xfId="370"/>
    <cellStyle name="标题 5 2" xfId="371"/>
    <cellStyle name="20% - 强调文字颜色 1 3 4 2" xfId="372"/>
    <cellStyle name="20% - 强调文字颜色 3 3 5" xfId="373"/>
    <cellStyle name="好 3" xfId="374"/>
    <cellStyle name="60% - 强调文字颜色 3 2 2 2 2" xfId="375"/>
    <cellStyle name="标题 4 3 3 3" xfId="376"/>
    <cellStyle name="链接单元格 2 2 2 2 2" xfId="377"/>
    <cellStyle name="输出 3 5" xfId="378"/>
    <cellStyle name="输出 3 2 3 2" xfId="379"/>
    <cellStyle name="常规 3 8 2" xfId="380"/>
    <cellStyle name="20% - 强调文字颜色 5 3 3 2 2" xfId="381"/>
    <cellStyle name="常规 2 2 3 3" xfId="382"/>
    <cellStyle name="常规 7" xfId="383"/>
    <cellStyle name="60% - 强调文字颜色 4 2 3 3" xfId="384"/>
    <cellStyle name="20% - 强调文字颜色 5 3 2 2" xfId="385"/>
    <cellStyle name="注释 3 3 3" xfId="386"/>
    <cellStyle name="好 3 3" xfId="387"/>
    <cellStyle name="输入 2 4 2" xfId="388"/>
    <cellStyle name="计算 3 4" xfId="389"/>
    <cellStyle name="好 2 5" xfId="390"/>
    <cellStyle name="链接单元格 3 2 3 2" xfId="391"/>
    <cellStyle name="计算 2 2 2 2" xfId="392"/>
    <cellStyle name="20% - 强调文字颜色 2 3 4" xfId="393"/>
    <cellStyle name="标题 4 3 5" xfId="394"/>
    <cellStyle name="常规 4 3 2 2" xfId="395"/>
    <cellStyle name="常规 5 4 2" xfId="396"/>
    <cellStyle name="60% - 强调文字颜色 2 3 3 3" xfId="397"/>
    <cellStyle name="解释性文本 3 3 3" xfId="398"/>
    <cellStyle name="标题 2 3 4" xfId="399"/>
    <cellStyle name="检查单元格 3 2 3" xfId="400"/>
    <cellStyle name="检查单元格 2 2 2 3" xfId="401"/>
    <cellStyle name="标题 1 3 3 3" xfId="402"/>
    <cellStyle name="60% - 强调文字颜色 6 2 2 2 2 2" xfId="403"/>
    <cellStyle name="常规 2 4 2 2 2 2" xfId="404"/>
    <cellStyle name="差 2 2 2" xfId="405"/>
    <cellStyle name="常规 11 2 3" xfId="406"/>
    <cellStyle name="标题 3 2 3 2" xfId="407"/>
    <cellStyle name="常规 6 2 2" xfId="408"/>
    <cellStyle name="常规 3 2 3" xfId="409"/>
    <cellStyle name="20% - 强调文字颜色 6 3 2 3" xfId="410"/>
    <cellStyle name="40% - 强调文字颜色 3 3 2 3 2" xfId="411"/>
    <cellStyle name="标题 1 2 3 2 2" xfId="412"/>
    <cellStyle name="常规 9 2 3" xfId="413"/>
    <cellStyle name="60% - 强调文字颜色 6 2 4" xfId="414"/>
    <cellStyle name="常规 2 4 4" xfId="415"/>
    <cellStyle name="差 3 3 2" xfId="416"/>
    <cellStyle name="60% - 强调文字颜色 5 2 2 3 2" xfId="417"/>
    <cellStyle name="链接单元格 3 2 2 2" xfId="418"/>
    <cellStyle name="警告文本 3 3 2 2" xfId="419"/>
    <cellStyle name="20% - 强调文字颜色 2 2 4" xfId="420"/>
    <cellStyle name="标题 1 2 3 2" xfId="421"/>
    <cellStyle name="40% - 强调文字颜色 3 3 2 3" xfId="422"/>
    <cellStyle name="常规 3 4 3 2" xfId="423"/>
    <cellStyle name="20% - 强调文字颜色 4 3 2 2 3" xfId="424"/>
    <cellStyle name="好 3 2" xfId="425"/>
    <cellStyle name="60% - 强调文字颜色 3 2 2 4" xfId="426"/>
    <cellStyle name="20% - 强调文字颜色 3 3 2 2" xfId="427"/>
    <cellStyle name="常规 3 5 3 3" xfId="428"/>
    <cellStyle name="强调文字颜色 1 2 3 2 2" xfId="429"/>
    <cellStyle name="常规 4 4 2" xfId="430"/>
    <cellStyle name="常规 3 3 3 2" xfId="431"/>
    <cellStyle name="常规 8" xfId="432"/>
    <cellStyle name="标题 4 3 2 3 2" xfId="433"/>
    <cellStyle name="标题 4 3 2 2" xfId="434"/>
    <cellStyle name="常规 2 2 3 2" xfId="435"/>
    <cellStyle name="20% - 强调文字颜色 6 2 2 3 2" xfId="436"/>
    <cellStyle name="汇总 2 2 2 2" xfId="437"/>
    <cellStyle name="输入 2 3" xfId="438"/>
    <cellStyle name="强调文字颜色 5 2 3 2 2" xfId="439"/>
    <cellStyle name="强调文字颜色 3 2 3 2" xfId="440"/>
    <cellStyle name="链接单元格 3 2" xfId="441"/>
    <cellStyle name="警告文本 3 3" xfId="442"/>
    <cellStyle name="标题 6 5" xfId="443"/>
    <cellStyle name="常规 3 3 2 2 3" xfId="444"/>
    <cellStyle name="20% - 强调文字颜色 1 2 3" xfId="445"/>
    <cellStyle name="40% - 强调文字颜色 3 2 2 2" xfId="446"/>
    <cellStyle name="输入 3 2 4" xfId="447"/>
    <cellStyle name="强调文字颜色 2 3 3 2 2" xfId="448"/>
    <cellStyle name="20% - 强调文字颜色 1 3 2 2 3" xfId="449"/>
    <cellStyle name="注释 3" xfId="450"/>
    <cellStyle name="计算 3 4 2" xfId="451"/>
    <cellStyle name="解释性文本 3 3" xfId="452"/>
    <cellStyle name="60% - 强调文字颜色 2 3 3" xfId="453"/>
    <cellStyle name="40% - 强调文字颜色 6 3 2 2 2" xfId="454"/>
    <cellStyle name="20% - 强调文字颜色 2 2 2 2 2 2" xfId="455"/>
    <cellStyle name="注释 3 4 2" xfId="456"/>
    <cellStyle name="60% - 强调文字颜色 5 3 3" xfId="457"/>
    <cellStyle name="适中 2 2 3" xfId="458"/>
    <cellStyle name="强调文字颜色 1 3 3 3" xfId="459"/>
    <cellStyle name="强调文字颜色 2 2 2 2 2 2" xfId="460"/>
    <cellStyle name="常规 3 5 3" xfId="461"/>
    <cellStyle name="20% - 强调文字颜色 3 2 3 3" xfId="462"/>
    <cellStyle name="20% - 强调文字颜色 4 2 3 2" xfId="463"/>
    <cellStyle name="常规 9 2" xfId="464"/>
    <cellStyle name="60% - 强调文字颜色 3 2 2 2 2 2" xfId="465"/>
    <cellStyle name="60% - 强调文字颜色 3 3 5" xfId="466"/>
    <cellStyle name="警告文本 3 3 2" xfId="467"/>
    <cellStyle name="常规 3 7 3" xfId="468"/>
    <cellStyle name="链接单元格 3 2 2" xfId="469"/>
    <cellStyle name="计算 3 2 3 2" xfId="470"/>
    <cellStyle name="输出 2 2 2 2" xfId="471"/>
    <cellStyle name="强调文字颜色 2 2 2 2" xfId="472"/>
    <cellStyle name="常规 14 3" xfId="473"/>
    <cellStyle name="标题 2 2 2 4" xfId="474"/>
    <cellStyle name="20% - 强调文字颜色 3 3 2 4" xfId="475"/>
    <cellStyle name="60% - 强调文字颜色 3 2 3 2 2" xfId="476"/>
    <cellStyle name="强调文字颜色 6 3 2 4" xfId="477"/>
    <cellStyle name="适中 2 3 2" xfId="478"/>
    <cellStyle name="好 3 2 4" xfId="479"/>
    <cellStyle name="强调文字颜色 1 3 4 2" xfId="480"/>
    <cellStyle name="40% - 强调文字颜色 4 2 2 2" xfId="481"/>
    <cellStyle name="注释 2 3" xfId="482"/>
    <cellStyle name="20% - 强调文字颜色 3 2 2 3" xfId="483"/>
    <cellStyle name="常规 3 4 3" xfId="484"/>
    <cellStyle name="60% - 强调文字颜色 3 2 4 2" xfId="485"/>
    <cellStyle name="60% - 强调文字颜色 2 2 3 2 2" xfId="486"/>
    <cellStyle name="解释性文本 2 3 2 2" xfId="487"/>
    <cellStyle name="适中 2 2 2" xfId="488"/>
    <cellStyle name="强调文字颜色 5 3 2 2 3" xfId="489"/>
    <cellStyle name="强调文字颜色 1 3 3 2" xfId="490"/>
    <cellStyle name="60% - 强调文字颜色 5 3 2" xfId="491"/>
    <cellStyle name="60% - 强调文字颜色 2 3 2 3" xfId="492"/>
    <cellStyle name="解释性文本 3 2 3" xfId="493"/>
    <cellStyle name="60% - 强调文字颜色 6 3 2 2 2 2" xfId="494"/>
    <cellStyle name="标题 4 3 3 2" xfId="495"/>
    <cellStyle name="输入 2 2 2 3" xfId="496"/>
    <cellStyle name="40% - 强调文字颜色 2 3 3 2 2" xfId="497"/>
    <cellStyle name="40% - 强调文字颜色 6 2 4 2" xfId="498"/>
    <cellStyle name="60% - 强调文字颜色 1 3 2 3 2" xfId="499"/>
    <cellStyle name="常规 9 3 3" xfId="500"/>
    <cellStyle name="40% - 强调文字颜色 3 2 4 2" xfId="501"/>
    <cellStyle name="常规 12" xfId="502"/>
    <cellStyle name="常规 13 2" xfId="503"/>
    <cellStyle name="输入 2 5" xfId="504"/>
    <cellStyle name="差 2 2 4" xfId="505"/>
    <cellStyle name="适中 3 3" xfId="506"/>
    <cellStyle name="常规 2 3 4 2" xfId="507"/>
    <cellStyle name="标题 4 2 5" xfId="508"/>
    <cellStyle name="40% - 强调文字颜色 6 3 3 2" xfId="509"/>
    <cellStyle name="20% - 强调文字颜色 2 2 2 3 2" xfId="510"/>
    <cellStyle name="标题 2 3 2 4" xfId="511"/>
    <cellStyle name="60% - 强调文字颜色 4 2 2 2 3" xfId="512"/>
    <cellStyle name="40% - 强调文字颜色 1 2 3 2 2" xfId="513"/>
    <cellStyle name="输入 2 2 4" xfId="514"/>
    <cellStyle name="标题 1 3 2 2 3" xfId="515"/>
    <cellStyle name="60% - 强调文字颜色 1 3 3" xfId="516"/>
    <cellStyle name="链接单元格 2 2 3 2" xfId="517"/>
    <cellStyle name="输出 3 3 3" xfId="518"/>
    <cellStyle name="标题 6 4 2" xfId="519"/>
    <cellStyle name="60% - 强调文字颜色 2 2 5" xfId="520"/>
    <cellStyle name="解释性文本 2 5" xfId="521"/>
    <cellStyle name="常规 3 3 2 2 2 2" xfId="522"/>
    <cellStyle name="强调文字颜色 5 2 4 2" xfId="523"/>
    <cellStyle name="汇总 2 3 2" xfId="524"/>
    <cellStyle name="强调文字颜色 3 2 5" xfId="525"/>
    <cellStyle name="20% - 强调文字颜色 6 2 3 3" xfId="526"/>
    <cellStyle name="常规 2 3 3" xfId="527"/>
    <cellStyle name="常规 3 2 2 2" xfId="528"/>
    <cellStyle name="20% - 强调文字颜色 6 3 2 2 2" xfId="529"/>
    <cellStyle name="强调文字颜色 6 3 2 2" xfId="530"/>
    <cellStyle name="常规 7 4" xfId="531"/>
    <cellStyle name="常规 3 2 2 3 2" xfId="532"/>
    <cellStyle name="输入 3 2 2 3" xfId="533"/>
    <cellStyle name="60% - 强调文字颜色 6 3 5" xfId="534"/>
    <cellStyle name="汇总 3 3" xfId="535"/>
    <cellStyle name="强调文字颜色 5 3 4" xfId="536"/>
    <cellStyle name="差 3 4 2" xfId="537"/>
    <cellStyle name="适中 3 2 4" xfId="538"/>
    <cellStyle name="常规 3 3 2 2 2" xfId="539"/>
    <cellStyle name="标题 6 4" xfId="540"/>
    <cellStyle name="计算 2 3 3" xfId="541"/>
    <cellStyle name="好 3 2 2 3" xfId="542"/>
    <cellStyle name="40% - 强调文字颜色 5 3 2 3 2" xfId="543"/>
    <cellStyle name="20% - 强调文字颜色 5 3 4" xfId="544"/>
    <cellStyle name="40% - 强调文字颜色 4 2 3 2" xfId="545"/>
    <cellStyle name="计算 2 2 4" xfId="546"/>
    <cellStyle name="60% - 强调文字颜色 5 3 2 2 2 2" xfId="547"/>
    <cellStyle name="适中 3 4" xfId="548"/>
    <cellStyle name="60% - 强调文字颜色 1 2 2" xfId="549"/>
    <cellStyle name="标题 4 3" xfId="550"/>
    <cellStyle name="20% - 强调文字颜色 1 3 3 3" xfId="551"/>
    <cellStyle name="40% - 强调文字颜色 2 3 2 3 2" xfId="552"/>
    <cellStyle name="强调文字颜色 1 2" xfId="553"/>
    <cellStyle name="40% - 强调文字颜色 6 3" xfId="554"/>
    <cellStyle name="20% - 强调文字颜色 2 2 2" xfId="555"/>
    <cellStyle name="解释性文本 3 2 4" xfId="556"/>
    <cellStyle name="60% - 强调文字颜色 2 3 2 4" xfId="557"/>
    <cellStyle name="60% - 强调文字颜色 6 3 4 2" xfId="558"/>
    <cellStyle name="40% - 强调文字颜色 6 2 2 4" xfId="559"/>
    <cellStyle name="输入 3 2 2 2 2" xfId="560"/>
    <cellStyle name="强调文字颜色 3 3" xfId="561"/>
    <cellStyle name="输出 3 3" xfId="562"/>
    <cellStyle name="常规 6 2 3 2" xfId="563"/>
    <cellStyle name="60% - 强调文字颜色 4 3 2 2" xfId="564"/>
    <cellStyle name="60% - 强调文字颜色 6 2 2 2 2" xfId="565"/>
    <cellStyle name="常规 2 4 2 2 2" xfId="566"/>
    <cellStyle name="标题 3 3 2 2 2" xfId="567"/>
    <cellStyle name="20% - 强调文字颜色 6 3 5" xfId="568"/>
    <cellStyle name="常规 3 5" xfId="569"/>
    <cellStyle name="解释性文本 2 2 3" xfId="570"/>
    <cellStyle name="60% - 强调文字颜色 2 2 2 3" xfId="571"/>
    <cellStyle name="60% - 强调文字颜色 2 3 2 3 2" xfId="572"/>
    <cellStyle name="解释性文本 3 2 3 2" xfId="573"/>
    <cellStyle name="强调文字颜色 5 3 5" xfId="574"/>
    <cellStyle name="汇总 3 4" xfId="575"/>
    <cellStyle name="常规 3 5 2 4" xfId="576"/>
    <cellStyle name="常规 4 3 3" xfId="577"/>
    <cellStyle name="60% - 强调文字颜色 3 2 2 2" xfId="578"/>
    <cellStyle name="强调文字颜色 6 2 2 4" xfId="579"/>
    <cellStyle name="解释性文本 2 2 3 2" xfId="580"/>
    <cellStyle name="60% - 强调文字颜色 2 2 2 3 2" xfId="581"/>
    <cellStyle name="标题 6 2 2" xfId="582"/>
    <cellStyle name="40% - 强调文字颜色 4 3 2 3 2" xfId="583"/>
    <cellStyle name="40% - 强调文字颜色 3 3 3 2" xfId="584"/>
    <cellStyle name="60% - 强调文字颜色 1 3 3 2 2" xfId="585"/>
    <cellStyle name="20% - 强调文字颜色 2 3 3" xfId="586"/>
    <cellStyle name="标题 5 3 2 2" xfId="587"/>
    <cellStyle name="差 3 2 4" xfId="588"/>
    <cellStyle name="20% - 强调文字颜色 6 2 2 2 3" xfId="589"/>
    <cellStyle name="常规 2 2 2 3" xfId="590"/>
    <cellStyle name="强调文字颜色 2 2 2 4" xfId="591"/>
    <cellStyle name="标题 1 2 5" xfId="592"/>
    <cellStyle name="警告文本 2 2 3 2" xfId="593"/>
    <cellStyle name="输出 2 3 3" xfId="594"/>
    <cellStyle name="40% - 强调文字颜色 6 3 2 4" xfId="595"/>
    <cellStyle name="40% - 强调文字颜色 4 2 4" xfId="596"/>
    <cellStyle name="标题 2 2 2 2 3" xfId="597"/>
    <cellStyle name="20% - 强调文字颜色 1 3 2 3 2" xfId="598"/>
    <cellStyle name="60% - 强调文字颜色 3 2 4" xfId="599"/>
    <cellStyle name="差 3 2 2 2" xfId="600"/>
    <cellStyle name="60% - 强调文字颜色 5 3" xfId="601"/>
    <cellStyle name="强调文字颜色 1 3 3" xfId="602"/>
    <cellStyle name="标题 6 2 2 2" xfId="603"/>
    <cellStyle name="强调文字颜色 2 2 4 2" xfId="604"/>
    <cellStyle name="警告文本 3 4" xfId="605"/>
    <cellStyle name="链接单元格 3 3" xfId="606"/>
    <cellStyle name="常规 2 3 2 2 3" xfId="607"/>
    <cellStyle name="注释 2" xfId="608"/>
    <cellStyle name="强调文字颜色 6 2 2 2 2 2" xfId="609"/>
    <cellStyle name="强调文字颜色 4 2 2 3" xfId="610"/>
    <cellStyle name="差 3 3" xfId="611"/>
    <cellStyle name="20% - 强调文字颜色 5 3 2 2 3" xfId="612"/>
    <cellStyle name="常规 7 3" xfId="613"/>
    <cellStyle name="强调文字颜色 3 2 2 2 2 2" xfId="614"/>
    <cellStyle name="强调文字颜色 3 2 2 3" xfId="615"/>
    <cellStyle name="输出 3 2 2 3" xfId="616"/>
    <cellStyle name="强调文字颜色 6 3 4" xfId="617"/>
    <cellStyle name="常规 2 2 2 2 3" xfId="618"/>
    <cellStyle name="40% - 强调文字颜色 5 2 3" xfId="619"/>
    <cellStyle name="60% - 强调文字颜色 3 3 3 3" xfId="620"/>
    <cellStyle name="常规 5 2 3 2" xfId="621"/>
    <cellStyle name="输出 2 2 2" xfId="622"/>
    <cellStyle name="强调文字颜色 2 2 2" xfId="623"/>
    <cellStyle name="强调文字颜色 4 2 5" xfId="624"/>
    <cellStyle name="标题 4 2 3 2 2" xfId="625"/>
    <cellStyle name="强调文字颜色 2 3 2 2" xfId="626"/>
    <cellStyle name="40% - 强调文字颜色 6 3 2 3 2" xfId="627"/>
    <cellStyle name="输出 2 3 2 2" xfId="628"/>
    <cellStyle name="标题 1 3 2 4" xfId="629"/>
    <cellStyle name="常规 2 8" xfId="630"/>
    <cellStyle name="输入 3 5" xfId="631"/>
    <cellStyle name="强调文字颜色 3 3 4" xfId="632"/>
    <cellStyle name="40% - 强调文字颜色 1 2 2 2" xfId="633"/>
    <cellStyle name="常规 5 3" xfId="634"/>
    <cellStyle name="40% - 强调文字颜色 1 2 2 3 2" xfId="635"/>
    <cellStyle name="强调文字颜色 2 3 2 3" xfId="636"/>
    <cellStyle name="警告文本 3 2 2 3" xfId="637"/>
    <cellStyle name="20% - 强调文字颜色 1 2 5" xfId="638"/>
    <cellStyle name="标题 6 3 3" xfId="639"/>
    <cellStyle name="常规 10 2 3 2" xfId="640"/>
    <cellStyle name="强调文字颜色 4 3 2" xfId="641"/>
    <cellStyle name="强调文字颜色 1 3 2 4" xfId="642"/>
    <cellStyle name="差 2 3 2" xfId="643"/>
    <cellStyle name="60% - 强调文字颜色 5 2 4" xfId="644"/>
    <cellStyle name="常规 11 3 3" xfId="645"/>
    <cellStyle name="标题 3 2 4 2" xfId="646"/>
    <cellStyle name="40% - 强调文字颜色 5 3 3 3" xfId="647"/>
    <cellStyle name="常规 3 7 2" xfId="648"/>
    <cellStyle name="汇总 2 4 2" xfId="649"/>
    <cellStyle name="40% - 强调文字颜色 4 2 3 2 2" xfId="650"/>
    <cellStyle name="40% - 强调文字颜色 1 2 3 3" xfId="651"/>
    <cellStyle name="检查单元格 2 2" xfId="652"/>
    <cellStyle name="60% - 强调文字颜色 1 3 5" xfId="653"/>
    <cellStyle name="60% - 强调文字颜色 6 3 3 3" xfId="654"/>
    <cellStyle name="常规 5 2" xfId="655"/>
    <cellStyle name="强调文字颜色 3 3 2 3" xfId="656"/>
    <cellStyle name="强调文字颜色 6 2 3 2" xfId="657"/>
    <cellStyle name="20% - 强调文字颜色 3 2" xfId="658"/>
    <cellStyle name="计算 3 3 2 2" xfId="659"/>
    <cellStyle name="常规 3 2 5" xfId="660"/>
    <cellStyle name="强调文字颜色 1 3 4" xfId="661"/>
    <cellStyle name="60% - 强调文字颜色 4 3 3 2 2" xfId="662"/>
    <cellStyle name="汇总 2 2 4" xfId="663"/>
    <cellStyle name="20% - 强调文字颜色 2 2" xfId="664"/>
    <cellStyle name="强调文字颜色 6 2 2 2" xfId="665"/>
    <cellStyle name="差 2 3 2 2" xfId="666"/>
    <cellStyle name="常规 8 2 2 2" xfId="667"/>
    <cellStyle name="60% - 强调文字颜色 3 2 5" xfId="668"/>
    <cellStyle name="标题 2 3 2 2 2" xfId="669"/>
    <cellStyle name="检查单元格 2 5" xfId="670"/>
    <cellStyle name="20% - 强调文字颜色 1 2 2" xfId="671"/>
    <cellStyle name="常规 6 3 3" xfId="672"/>
    <cellStyle name="输入 2 2 2 2" xfId="673"/>
    <cellStyle name="计算 2 4 2" xfId="674"/>
    <cellStyle name="输入 2 3 2 2" xfId="675"/>
    <cellStyle name="标题 1 2" xfId="676"/>
    <cellStyle name="强调文字颜色 1 2 4" xfId="677"/>
    <cellStyle name="常规 3 10" xfId="678"/>
    <cellStyle name="20% - 强调文字颜色 3 2 2 3 2" xfId="679"/>
    <cellStyle name="强调文字颜色 4 3 2 3" xfId="680"/>
    <cellStyle name="检查单元格 2 3" xfId="681"/>
    <cellStyle name="标题 4 3 3 2 2" xfId="682"/>
    <cellStyle name="20% - 强调文字颜色 3 3 2 2 2 2" xfId="683"/>
    <cellStyle name="20% - 强调文字颜色 3 2 2 2 2" xfId="684"/>
    <cellStyle name="常规 3 4 2 2" xfId="685"/>
    <cellStyle name="40% - 强调文字颜色 4 3 2 2 2 2" xfId="686"/>
    <cellStyle name="20% - 强调文字颜色 5 2 2 4" xfId="687"/>
    <cellStyle name="40% - 强调文字颜色 5 3 4 2" xfId="688"/>
    <cellStyle name="注释 3 3" xfId="689"/>
    <cellStyle name="检查单元格 2" xfId="690"/>
    <cellStyle name="强调文字颜色 6 3 2" xfId="691"/>
    <cellStyle name="差 2 2 2 2" xfId="692"/>
    <cellStyle name="常规 2 4 3 3" xfId="693"/>
    <cellStyle name="60% - 强调文字颜色 6 2 3 3" xfId="694"/>
    <cellStyle name="常规 2 2 2 4" xfId="695"/>
    <cellStyle name="常规 5" xfId="696"/>
    <cellStyle name="标题 3 3 3 3" xfId="697"/>
    <cellStyle name="60% - 强调文字颜色 4 3 2 3 2" xfId="698"/>
    <cellStyle name="强调文字颜色 3 3 2 2 2 2" xfId="699"/>
    <cellStyle name="40% - 强调文字颜色 1 3 3 2" xfId="700"/>
    <cellStyle name="强调文字颜色 6 3 3 2 2" xfId="701"/>
    <cellStyle name="常规 8 4 2" xfId="702"/>
    <cellStyle name="输出 2" xfId="703"/>
    <cellStyle name="20% - 强调文字颜色 4 2 4" xfId="704"/>
    <cellStyle name="常规 9 2 3 2" xfId="705"/>
    <cellStyle name="常规 2 4 2 2 3" xfId="706"/>
    <cellStyle name="60% - 强调文字颜色 6 2 2 2 3" xfId="707"/>
    <cellStyle name="标题 4 2" xfId="708"/>
    <cellStyle name="警告文本 2 2" xfId="709"/>
    <cellStyle name="适中 3 2 2 2 2" xfId="710"/>
    <cellStyle name="60% - 强调文字颜色 1 2 4 2" xfId="711"/>
    <cellStyle name="常规 3 2 4" xfId="712"/>
    <cellStyle name="20% - 强调文字颜色 6 3 2 4" xfId="713"/>
    <cellStyle name="60% - 强调文字颜色 3 3 2 2 2" xfId="714"/>
    <cellStyle name="好 2 2 2 2" xfId="715"/>
    <cellStyle name="标题 3 2 2 2 2" xfId="716"/>
    <cellStyle name="40% - 强调文字颜色 6 2 3 2 2" xfId="717"/>
    <cellStyle name="40% - 强调文字颜色 3 2 5" xfId="718"/>
    <cellStyle name="汇总 3 3 2" xfId="719"/>
    <cellStyle name="强调文字颜色 5 3 4 2" xfId="720"/>
    <cellStyle name="20% - 强调文字颜色 1 2 2 3 2" xfId="721"/>
    <cellStyle name="标题 5 5" xfId="722"/>
    <cellStyle name="百分比 3" xfId="723"/>
    <cellStyle name="强调文字颜色 2 3 2 2 2 2" xfId="724"/>
    <cellStyle name="40% - 强调文字颜色 2 2 5" xfId="725"/>
    <cellStyle name="60% - 强调文字颜色 1 2 2 4" xfId="726"/>
    <cellStyle name="40% - 强调文字颜色 4 3 2 3" xfId="727"/>
    <cellStyle name="标题 6 2" xfId="728"/>
    <cellStyle name="常规 3 4 4 2" xfId="729"/>
    <cellStyle name="注释 2 2 4" xfId="730"/>
    <cellStyle name="常规 9 2 4" xfId="731"/>
    <cellStyle name="40% - 强调文字颜色 3 2 3 3" xfId="732"/>
    <cellStyle name="标题 5" xfId="733"/>
    <cellStyle name="60% - 强调文字颜色 1 3 2 2 3" xfId="734"/>
    <cellStyle name="输入 2 2 2" xfId="735"/>
    <cellStyle name="常规 8 5" xfId="736"/>
    <cellStyle name="强调文字颜色 6 3 3 3" xfId="737"/>
    <cellStyle name="强调文字颜色 3 2 2 2 3" xfId="738"/>
    <cellStyle name="60% - 强调文字颜色 1 3 2 2 2 2" xfId="739"/>
    <cellStyle name="检查单元格 3 3" xfId="740"/>
    <cellStyle name="检查单元格 2 4" xfId="741"/>
    <cellStyle name="适中 3 2 3" xfId="742"/>
    <cellStyle name="强调文字颜色 4 3 3" xfId="743"/>
    <cellStyle name="20% - 强调文字颜色 5 2 3 2" xfId="744"/>
    <cellStyle name="注释 2 2 2 2" xfId="745"/>
    <cellStyle name="40% - 强调文字颜色 2 3 2" xfId="746"/>
    <cellStyle name="警告文本 2 2 3" xfId="747"/>
    <cellStyle name="输入 3 2 3 2" xfId="748"/>
    <cellStyle name="注释 2 3 2" xfId="749"/>
    <cellStyle name="40% - 强调文字颜色 3 3" xfId="750"/>
    <cellStyle name="标题 3 3 2" xfId="751"/>
    <cellStyle name="标题 4 2 2 3" xfId="752"/>
    <cellStyle name="20% - 强调文字颜色 5 3 3" xfId="753"/>
    <cellStyle name="常规 5 3 2 2" xfId="754"/>
    <cellStyle name="标题 3 2 2 2 3" xfId="755"/>
    <cellStyle name="20% - 强调文字颜色 2 3 2 3 2" xfId="756"/>
    <cellStyle name="标题 1 2 2 2" xfId="757"/>
    <cellStyle name="标题 2 3 2 2 2 2" xfId="758"/>
    <cellStyle name="强调文字颜色 1 3 2 2 2" xfId="759"/>
    <cellStyle name="60% - 强调文字颜色 5 2 2 2" xfId="760"/>
    <cellStyle name="强调文字颜色 4 3 2 4" xfId="761"/>
    <cellStyle name="检查单元格 3 2" xfId="762"/>
    <cellStyle name="40% - 强调文字颜色 5 2 3 2" xfId="763"/>
    <cellStyle name="40% - 强调文字颜色 6 2 2 2" xfId="764"/>
    <cellStyle name="警告文本 2 3 3" xfId="765"/>
    <cellStyle name="链接单元格 2 2 3" xfId="766"/>
    <cellStyle name="常规 5 6" xfId="767"/>
    <cellStyle name="强调文字颜色 1 2 3" xfId="768"/>
    <cellStyle name="60% - 强调文字颜色 4 3" xfId="769"/>
    <cellStyle name="60% - 强调文字颜色 5 3 3 2" xfId="770"/>
    <cellStyle name="输出 3 2 2 2 2" xfId="771"/>
    <cellStyle name="常规 2 2 5" xfId="772"/>
    <cellStyle name="适中 2 2 3 2" xfId="773"/>
    <cellStyle name="常规 7 3 2" xfId="774"/>
    <cellStyle name="计算 2" xfId="775"/>
    <cellStyle name="输入 3 4 2" xfId="776"/>
    <cellStyle name="计算 3 2 2 2 2" xfId="777"/>
    <cellStyle name="好 3 2 3" xfId="778"/>
    <cellStyle name="强调文字颜色 5 3 2 3 2" xfId="779"/>
    <cellStyle name="检查单元格 2 3 2 2" xfId="780"/>
    <cellStyle name="20% - 强调文字颜色 5 3 2 3 2" xfId="781"/>
    <cellStyle name="标题 6 3 2 2" xfId="782"/>
    <cellStyle name="40% - 强调文字颜色 3 2 2 3 2" xfId="783"/>
    <cellStyle name="差 2 5" xfId="784"/>
    <cellStyle name="20% - 强调文字颜色 1 3 4" xfId="785"/>
    <cellStyle name="警告文本 3 2 3 2" xfId="786"/>
    <cellStyle name="常规 3 4 2 2 3" xfId="787"/>
    <cellStyle name="常规 8 2" xfId="788"/>
    <cellStyle name="常规 3 3 3 2 2" xfId="789"/>
    <cellStyle name="40% - 强调文字颜色 4 3 2 2 2" xfId="790"/>
    <cellStyle name="适中 2 2" xfId="791"/>
    <cellStyle name="解释性文本 2 3 2" xfId="792"/>
    <cellStyle name="60% - 强调文字颜色 2 2 3 2" xfId="793"/>
    <cellStyle name="60% - 强调文字颜色 3 3" xfId="794"/>
    <cellStyle name="常规 4 6" xfId="795"/>
    <cellStyle name="好 2" xfId="796"/>
    <cellStyle name="检查单元格 2 2 3 2" xfId="797"/>
    <cellStyle name="标题 1 3 4 2" xfId="798"/>
    <cellStyle name="适中 2 3" xfId="799"/>
    <cellStyle name="60% - 强调文字颜色 2 2 3 3" xfId="800"/>
    <cellStyle name="解释性文本 2 3 3" xfId="801"/>
    <cellStyle name="20% - 强调文字颜色 1 2 2 2 3" xfId="802"/>
    <cellStyle name="60% - 强调文字颜色 1 2 2 3 2" xfId="803"/>
    <cellStyle name="40% - 强调文字颜色 5 3 4" xfId="804"/>
    <cellStyle name="40% - 强调文字颜色 2 2 4 2" xfId="805"/>
    <cellStyle name="60% - 强调文字颜色 4 2 4 2" xfId="806"/>
    <cellStyle name="强调文字颜色 5 3 2" xfId="807"/>
    <cellStyle name="40% - 强调文字颜色 6 2 2 3" xfId="808"/>
    <cellStyle name="注释 3 2 2" xfId="809"/>
    <cellStyle name="40% - 强调文字颜色 4 2 3" xfId="810"/>
    <cellStyle name="60% - 强调文字颜色 1 2" xfId="811"/>
    <cellStyle name="强调文字颜色 4 2 2 4" xfId="812"/>
    <cellStyle name="标题 3 2 3 2 2" xfId="813"/>
    <cellStyle name="汇总 3 3 2 2" xfId="814"/>
    <cellStyle name="40% - 强调文字颜色 1 2 4" xfId="815"/>
    <cellStyle name="常规 2 5" xfId="816"/>
    <cellStyle name="20% - 强调文字颜色 6 2 5" xfId="817"/>
    <cellStyle name="60% - 强调文字颜色 6 3" xfId="818"/>
    <cellStyle name="40% - 强调文字颜色 2 2 2 2 2" xfId="819"/>
    <cellStyle name="链接单元格 2 4 2" xfId="820"/>
    <cellStyle name="40% - 强调文字颜色 2 2 3" xfId="821"/>
    <cellStyle name="60% - 强调文字颜色 1 2 2 2" xfId="822"/>
    <cellStyle name="常规 2 5 2 2" xfId="823"/>
    <cellStyle name="60% - 强调文字颜色 6 3 2 2" xfId="824"/>
    <cellStyle name="60% - 强调文字颜色 1 2 4" xfId="825"/>
    <cellStyle name="注释 3 2 4" xfId="826"/>
    <cellStyle name="常规 3 5 4 2" xfId="827"/>
    <cellStyle name="常规_09年决算参阅资料(常委会定)" xfId="828"/>
    <cellStyle name="强调文字颜色 2 2 4" xfId="829"/>
    <cellStyle name="常规 3 5 3 2 2" xfId="830"/>
    <cellStyle name="注释 2 3 3" xfId="831"/>
    <cellStyle name="强调文字颜色 4 2 2 2 3" xfId="832"/>
    <cellStyle name="适中 3 4 2" xfId="833"/>
    <cellStyle name="40% - 强调文字颜色 5 2 2" xfId="834"/>
    <cellStyle name="链接单元格 2 5" xfId="835"/>
    <cellStyle name="40% - 强调文字颜色 2 2 2 3" xfId="836"/>
    <cellStyle name="好 3 2 2 2 2" xfId="837"/>
    <cellStyle name="好 2 2 3 2" xfId="838"/>
    <cellStyle name="60% - 强调文字颜色 3 3 2 3 2" xfId="839"/>
    <cellStyle name="常规 13 3 2" xfId="840"/>
    <cellStyle name="60% - 强调文字颜色 6 3 2 4" xfId="841"/>
    <cellStyle name="强调文字颜色 4 2 4 2" xfId="842"/>
    <cellStyle name="常规 4 3" xfId="843"/>
    <cellStyle name="20% - 强调文字颜色 5 2 2 3 2" xfId="844"/>
    <cellStyle name="标题 5 4" xfId="845"/>
    <cellStyle name="百分比 2" xfId="846"/>
    <cellStyle name="常规 2 3 3 2 2" xfId="847"/>
    <cellStyle name="汇总 2 3 2 2" xfId="848"/>
    <cellStyle name="好 3 4" xfId="849"/>
    <cellStyle name="40% - 强调文字颜色 4 3 3" xfId="850"/>
    <cellStyle name="常规 2 2 2" xfId="851"/>
    <cellStyle name="常规 9 6" xfId="852"/>
    <cellStyle name="20% - 强调文字颜色 6 2 2 2" xfId="853"/>
    <cellStyle name="常规 6 2 3" xfId="854"/>
    <cellStyle name="输出 3 4" xfId="855"/>
    <cellStyle name="20% - 强调文字颜色 6 3 2 2 3" xfId="856"/>
    <cellStyle name="常规 3 2 2 3" xfId="857"/>
    <cellStyle name="20% - 强调文字颜色 1 2 3 2 2" xfId="858"/>
    <cellStyle name="40% - 强调文字颜色 4 2 2 2 3" xfId="859"/>
    <cellStyle name="40% - 强调文字颜色 3 2 2 2 2 2" xfId="860"/>
    <cellStyle name="标题 2 2 2 3 2" xfId="861"/>
    <cellStyle name="常规 14 2 2" xfId="862"/>
    <cellStyle name="20% - 强调文字颜色 5 3 3 2" xfId="863"/>
    <cellStyle name="差 3 4" xfId="864"/>
    <cellStyle name="常规 3 4 2 3 2" xfId="865"/>
    <cellStyle name="60% - 强调文字颜色 6 2 2 2" xfId="866"/>
    <cellStyle name="常规 2 4 2 2" xfId="867"/>
    <cellStyle name="40% - 强调文字颜色 1 2 3" xfId="868"/>
    <cellStyle name="常规 5 4" xfId="869"/>
    <cellStyle name="常规 14 2" xfId="870"/>
    <cellStyle name="标题 2 2 2 3" xfId="871"/>
    <cellStyle name="40% - 强调文字颜色 1 3 2 4" xfId="872"/>
    <cellStyle name="40% - 强调文字颜色 2 3 2 2 2" xfId="873"/>
    <cellStyle name="差 3 2 3 2" xfId="874"/>
    <cellStyle name="强调文字颜色 6 2 2" xfId="875"/>
    <cellStyle name="60% - 强调文字颜色 4 3 3 2" xfId="876"/>
    <cellStyle name="20% - 强调文字颜色 1 2 2 4" xfId="877"/>
    <cellStyle name="常规 10 2" xfId="878"/>
    <cellStyle name="40% - 强调文字颜色 1 3 4 2" xfId="879"/>
    <cellStyle name="标题 4 2 2 3 2" xfId="880"/>
    <cellStyle name="标题 3 3 2 2" xfId="881"/>
    <cellStyle name="强调文字颜色 3 2 2 3 2" xfId="882"/>
    <cellStyle name="20% - 强调文字颜色 2 2 2 2 2" xfId="883"/>
    <cellStyle name="40% - 强调文字颜色 6 3 2 2" xfId="884"/>
    <cellStyle name="注释 3 4" xfId="885"/>
    <cellStyle name="好 3 3 2 2" xfId="886"/>
    <cellStyle name="检查单元格 2 2 2" xfId="887"/>
    <cellStyle name="标题 1 3 3" xfId="888"/>
    <cellStyle name="60% - 强调文字颜色 4 2 3" xfId="889"/>
    <cellStyle name="强调文字颜色 5 2" xfId="890"/>
    <cellStyle name="常规 10 3 2" xfId="891"/>
    <cellStyle name="强调文字颜色 1 2 2 3" xfId="892"/>
    <cellStyle name="汇总 3 2 4" xfId="893"/>
    <cellStyle name="60% - 强调文字颜色 3 2 2 3 2" xfId="894"/>
    <cellStyle name="差 2 2 2 3" xfId="895"/>
    <cellStyle name="标题 5 2 2 3" xfId="896"/>
    <cellStyle name="60% - 强调文字颜色 5 2" xfId="897"/>
    <cellStyle name="强调文字颜色 1 3 2" xfId="898"/>
    <cellStyle name="20% - 强调文字颜色 2 2 3 2" xfId="899"/>
    <cellStyle name="40% - 强调文字颜色 3 3 2 2 2" xfId="900"/>
    <cellStyle name="差 3 5" xfId="901"/>
    <cellStyle name="20% - 强调文字颜色 6 2 3 2" xfId="902"/>
    <cellStyle name="常规 2 3 2" xfId="903"/>
    <cellStyle name="常规 3 3 2 3" xfId="904"/>
    <cellStyle name="强调文字颜色 4 2 2 2 2" xfId="905"/>
    <cellStyle name="强调文字颜色 4 3 2 2" xfId="906"/>
    <cellStyle name="60% - 强调文字颜色 5 3 3 2 2" xfId="907"/>
    <cellStyle name="常规 5 2 2 3" xfId="908"/>
    <cellStyle name="20% - 强调文字颜色 4 3 4" xfId="909"/>
    <cellStyle name="常规 10 3" xfId="910"/>
    <cellStyle name="常规 3 2 3 3" xfId="911"/>
    <cellStyle name="输出 2 4 2" xfId="912"/>
    <cellStyle name="40% - 强调文字颜色 6 3 3 3" xfId="913"/>
    <cellStyle name="标题 4 2 4 2" xfId="914"/>
    <cellStyle name="标题 5 3" xfId="915"/>
    <cellStyle name="标题 3 3 2 4" xfId="916"/>
    <cellStyle name="60% - 强调文字颜色 4 3 2 2 3" xfId="917"/>
    <cellStyle name="40% - 强调文字颜色 1 3 3 2 2" xfId="918"/>
    <cellStyle name="常规 4 2 3 2" xfId="919"/>
    <cellStyle name="常规 3 5 2 3" xfId="920"/>
    <cellStyle name="常规 4 3 2" xfId="921"/>
    <cellStyle name="常规 3 2 2 2 2 2" xfId="922"/>
    <cellStyle name="40% - 强调文字颜色 3 2 3 2" xfId="923"/>
    <cellStyle name="60% - 强调文字颜色 1 3 2 2 2" xfId="924"/>
    <cellStyle name="强调文字颜色 5 2 3" xfId="925"/>
    <cellStyle name="常规 13 4 2" xfId="926"/>
    <cellStyle name="强调文字颜色 4 3 2 2 2 2" xfId="927"/>
    <cellStyle name="汇总 2 2" xfId="928"/>
    <cellStyle name="警告文本 2 3" xfId="929"/>
    <cellStyle name="链接单元格 2 2" xfId="930"/>
    <cellStyle name="强调文字颜色 4 2 3 3" xfId="931"/>
    <cellStyle name="40% - 强调文字颜色 3 3 3 2 2" xfId="932"/>
    <cellStyle name="标题 2 3 4 2" xfId="933"/>
    <cellStyle name="检查单元格 3 2 3 2" xfId="934"/>
    <cellStyle name="强调文字颜色 6 3 2 2 2" xfId="935"/>
    <cellStyle name="常规 7 4 2" xfId="936"/>
    <cellStyle name="常规 3 4 2 2 2" xfId="937"/>
    <cellStyle name="20% - 强调文字颜色 3 2 2 2 2 2" xfId="938"/>
    <cellStyle name="常规 2 3 2 3" xfId="939"/>
    <cellStyle name="常规 3 3 2 2" xfId="940"/>
    <cellStyle name="20% - 强调文字颜色 6 3 3 2 2" xfId="941"/>
    <cellStyle name="强调文字颜色 5 2 2 3" xfId="942"/>
    <cellStyle name="常规 6 3" xfId="943"/>
    <cellStyle name="40% - 强调文字颜色 4 3 4" xfId="944"/>
    <cellStyle name="标题 3 3 2 2 2 2" xfId="945"/>
    <cellStyle name="20% - 强调文字颜色 4 2 3" xfId="946"/>
    <cellStyle name="标题 1 3" xfId="947"/>
    <cellStyle name="20% - 强调文字颜色 4 2 2 3 2" xfId="948"/>
    <cellStyle name="60% - 强调文字颜色 6 3 3 2 2" xfId="949"/>
    <cellStyle name="输入 3 2" xfId="950"/>
    <cellStyle name="常规 6 2 2 3" xfId="951"/>
    <cellStyle name="适中 3 3 3" xfId="952"/>
    <cellStyle name="40% - 强调文字颜色 5 3 2 3" xfId="953"/>
    <cellStyle name="强调文字颜色 2 3 4" xfId="954"/>
    <cellStyle name="常规 9 2 2 3" xfId="955"/>
    <cellStyle name="20% - 强调文字颜色 1 3 2 3" xfId="956"/>
    <cellStyle name="标题 3 3" xfId="957"/>
    <cellStyle name="常规 2 2 3 2 2" xfId="958"/>
    <cellStyle name="强调文字颜色 1 2 4 2" xfId="959"/>
    <cellStyle name="60% - 强调文字颜色 3 3 2 4" xfId="960"/>
    <cellStyle name="好 2 2 4" xfId="961"/>
    <cellStyle name="输入 2 3 2" xfId="962"/>
    <cellStyle name="汇总 2 2 2 2 2" xfId="963"/>
    <cellStyle name="常规 2 3 3 3" xfId="964"/>
    <cellStyle name="适中 2 3 2 2" xfId="965"/>
    <cellStyle name="链接单元格 3 4 2" xfId="966"/>
    <cellStyle name="强调文字颜色 5 2 5" xfId="967"/>
    <cellStyle name="汇总 2 4" xfId="968"/>
    <cellStyle name="强调文字颜色 2 2 2 3 2" xfId="969"/>
    <cellStyle name="常规 12 4" xfId="970"/>
    <cellStyle name="40% - 强调文字颜色 2 2 2" xfId="971"/>
    <cellStyle name="汇总 3 5" xfId="972"/>
    <cellStyle name="40% - 强调文字颜色 5 2 2 2 3" xfId="973"/>
    <cellStyle name="20% - 强调文字颜色 2 2 3 2 2" xfId="974"/>
    <cellStyle name="40% - 强调文字颜色 3 3 2 2 2 2" xfId="975"/>
    <cellStyle name="常规 14" xfId="976"/>
    <cellStyle name="输入 3 4" xfId="977"/>
    <cellStyle name="60% - 强调文字颜色 5 3 3 3" xfId="978"/>
    <cellStyle name="常规 2 2 6" xfId="979"/>
    <cellStyle name="标题 4 3 2 2 2 2" xfId="980"/>
    <cellStyle name="常规 3 6 2 2" xfId="981"/>
    <cellStyle name="60% - 强调文字颜色 4 3 4 2" xfId="982"/>
    <cellStyle name="40% - 强调文字颜色 4 2 2 4" xfId="983"/>
    <cellStyle name="强调文字颜色 6 3" xfId="984"/>
    <cellStyle name="60% - 强调文字颜色 4 3 4" xfId="985"/>
    <cellStyle name="强调文字颜色 6 3 2 3" xfId="986"/>
    <cellStyle name="常规 7 5" xfId="987"/>
    <cellStyle name="检查单元格 3 2 2 2" xfId="988"/>
    <cellStyle name="标题 2 3 3 2" xfId="989"/>
    <cellStyle name="差 3 2 3" xfId="990"/>
    <cellStyle name="常规 8 2 2" xfId="991"/>
    <cellStyle name="计算 2 5" xfId="992"/>
    <cellStyle name="标题 5 2 3" xfId="993"/>
    <cellStyle name="输入 3 3 3" xfId="994"/>
    <cellStyle name="强调文字颜色 4 3" xfId="995"/>
    <cellStyle name="60% - 强调文字颜色 2 3 3 2 2" xfId="996"/>
    <cellStyle name="解释性文本 3 3 2 2" xfId="997"/>
    <cellStyle name="强调文字颜色 3 3 2 4" xfId="998"/>
    <cellStyle name="标题 6 3" xfId="999"/>
    <cellStyle name="40% - 强调文字颜色 4 3 2 4" xfId="1000"/>
    <cellStyle name="输出 2 2 4" xfId="1001"/>
    <cellStyle name="警告文本 2 2 2 3" xfId="1002"/>
    <cellStyle name="强调文字颜色 6 3 4 2" xfId="1003"/>
    <cellStyle name="常规 9 4" xfId="1004"/>
    <cellStyle name="标题 2 2 2 2 2 2" xfId="1005"/>
    <cellStyle name="20% - 强调文字颜色 5 2 2 2" xfId="1006"/>
    <cellStyle name="常规 10 2 2 3" xfId="1007"/>
    <cellStyle name="强调文字颜色 4 2 3" xfId="1008"/>
    <cellStyle name="差 2 3" xfId="1009"/>
    <cellStyle name="标题 4 3 4 2" xfId="1010"/>
    <cellStyle name="强调文字颜色 3 3 4 2" xfId="1011"/>
    <cellStyle name="40% - 强调文字颜色 1 2 2 2 2" xfId="1012"/>
    <cellStyle name="常规 2 3 2 2" xfId="1013"/>
    <cellStyle name="20% - 强调文字颜色 6 2 3 2 2" xfId="1014"/>
    <cellStyle name="汇总 3 2 2" xfId="1015"/>
    <cellStyle name="强调文字颜色 5 3 3 2" xfId="1016"/>
    <cellStyle name="标题 3 2 3 3" xfId="1017"/>
    <cellStyle name="40% - 强调文字颜色 5 3 2 4" xfId="1018"/>
    <cellStyle name="40% - 强调文字颜色 3 2 2 2 3" xfId="1019"/>
    <cellStyle name="20% - 强调文字颜色 1 2 3 3" xfId="1020"/>
    <cellStyle name="60% - 强调文字颜色 3 3 2 2" xfId="1021"/>
    <cellStyle name="常规 5 3 3" xfId="1022"/>
    <cellStyle name="输出 3 2" xfId="1023"/>
    <cellStyle name="标题 2 2 3 2" xfId="1024"/>
    <cellStyle name="输出 3 2 3" xfId="1025"/>
    <cellStyle name="链接单元格 2 2 2 2" xfId="1026"/>
    <cellStyle name="警告文本 2 3 2 2" xfId="1027"/>
    <cellStyle name="检查单元格 3 3 3" xfId="1028"/>
    <cellStyle name="计算 3 3 3" xfId="1029"/>
    <cellStyle name="强调文字颜色 6 2 4" xfId="1030"/>
    <cellStyle name="常规 2 3 5" xfId="1031"/>
    <cellStyle name="常规 13" xfId="1032"/>
    <cellStyle name="40% - 强调文字颜色 5 2 2 2 2" xfId="1033"/>
    <cellStyle name="强调文字颜色 6 2 5" xfId="1034"/>
    <cellStyle name="差 2 2" xfId="1035"/>
    <cellStyle name="20% - 强调文字颜色 4 3 2" xfId="1036"/>
    <cellStyle name="常规 12 3 2" xfId="1037"/>
    <cellStyle name="常规 10 4" xfId="1038"/>
    <cellStyle name="标题 4 3 3" xfId="1039"/>
    <cellStyle name="常规 3 5 2 2 2 2" xfId="1040"/>
    <cellStyle name="标题 4 3 2 4" xfId="1041"/>
    <cellStyle name="60% - 强调文字颜色 3 3 2 3" xfId="1042"/>
    <cellStyle name="好 2 2 3" xfId="1043"/>
    <cellStyle name="常规 7 2 3" xfId="1044"/>
    <cellStyle name="标题 2 3 3 3" xfId="1045"/>
    <cellStyle name="60% - 强调文字颜色 4 2 2 3 2" xfId="1046"/>
    <cellStyle name="检查单元格 3 2 2 3" xfId="1047"/>
    <cellStyle name="常规 7 3 3" xfId="1048"/>
    <cellStyle name="适中 3 2 2" xfId="1049"/>
    <cellStyle name="60% - 强调文字颜色 3 2 3" xfId="1050"/>
    <cellStyle name="20% - 强调文字颜色 3 3 3 3" xfId="1051"/>
    <cellStyle name="计算 3 3 2" xfId="1052"/>
    <cellStyle name="好 2 4 2" xfId="1053"/>
    <cellStyle name="60% - 强调文字颜色 4 3 3 3" xfId="1054"/>
    <cellStyle name="强调文字颜色 6 2 3" xfId="1055"/>
    <cellStyle name="20% - 强调文字颜色 6 3 2 3 2" xfId="1056"/>
    <cellStyle name="常规 3 2 3 2" xfId="1057"/>
    <cellStyle name="好 3 3 2" xfId="1058"/>
    <cellStyle name="常规 11" xfId="1059"/>
    <cellStyle name="40% - 强调文字颜色 1 3 5" xfId="1060"/>
    <cellStyle name="40% - 强调文字颜色 6 3 3" xfId="1061"/>
    <cellStyle name="20% - 强调文字颜色 2 2 2 3" xfId="1062"/>
    <cellStyle name="强调文字颜色 6 3 3 2" xfId="1063"/>
    <cellStyle name="强调文字颜色 5 2 2 2 3" xfId="1064"/>
    <cellStyle name="常规 8 4" xfId="1065"/>
    <cellStyle name="常规 2 2 2 2 2 2" xfId="1066"/>
    <cellStyle name="常规 3 5 2 2 3" xfId="1067"/>
    <cellStyle name="60% - 强调文字颜色 2 2 2 2 3" xfId="1068"/>
    <cellStyle name="解释性文本 2 2 2 3" xfId="1069"/>
    <cellStyle name="40% - 强调文字颜色 1 3 3 3" xfId="1070"/>
    <cellStyle name="常规 2 4" xfId="1071"/>
    <cellStyle name="20% - 强调文字颜色 6 2 4" xfId="1072"/>
    <cellStyle name="60% - 强调文字颜色 6 2" xfId="1073"/>
    <cellStyle name="40% - 强调文字颜色 5 3 3 2 2" xfId="1074"/>
    <cellStyle name="40% - 强调文字颜色 6 2 2" xfId="1075"/>
    <cellStyle name="60% - 强调文字颜色 5 2 2 4" xfId="1076"/>
    <cellStyle name="60% - 强调文字颜色 6 2 3" xfId="1077"/>
    <cellStyle name="常规 2 4 3" xfId="1078"/>
    <cellStyle name="60% - 强调文字颜色 5 3 2 2 3" xfId="1079"/>
    <cellStyle name="60% - 强调文字颜色 2 3 2 2 2 2" xfId="1080"/>
    <cellStyle name="解释性文本 3 2 2 2 2" xfId="1081"/>
    <cellStyle name="20% - 强调文字颜色 5 3" xfId="1082"/>
    <cellStyle name="常规 2 4 3 2 2" xfId="1083"/>
    <cellStyle name="60% - 强调文字颜色 6 2 3 2 2" xfId="1084"/>
    <cellStyle name="常规 13 3" xfId="1085"/>
    <cellStyle name="标题 5 2 2 2 2" xfId="1086"/>
    <cellStyle name="强调文字颜色 5 3 2 4" xfId="1087"/>
    <cellStyle name="警告文本 2 4 2" xfId="1088"/>
    <cellStyle name="强调文字颜色 2 2 3 2 2" xfId="1089"/>
    <cellStyle name="链接单元格 2 3 2" xfId="1090"/>
    <cellStyle name="标题 4 2 3" xfId="1091"/>
    <cellStyle name="输入 2 3 3" xfId="1092"/>
    <cellStyle name="标题 1 3 2 3 2" xfId="1093"/>
    <cellStyle name="输入 3 3 2" xfId="1094"/>
    <cellStyle name="40% - 强调文字颜色 6 3 3 2 2" xfId="1095"/>
    <cellStyle name="常规 3 2 3 2 2" xfId="1096"/>
    <cellStyle name="差 2 4" xfId="1097"/>
    <cellStyle name="常规 2 3 2 3 2" xfId="1098"/>
    <cellStyle name="常规 9 2 2" xfId="1099"/>
    <cellStyle name="常规 10 5" xfId="1100"/>
    <cellStyle name="20% - 强调文字颜色 5 2 4 2" xfId="1101"/>
    <cellStyle name="40% - 强调文字颜色 5 3 2 2 2 2" xfId="1102"/>
    <cellStyle name="强调文字颜色 3 2 2 2 2" xfId="1103"/>
    <cellStyle name="常规 3 2 2 4" xfId="1104"/>
    <cellStyle name="标题 2 2 5" xfId="1105"/>
    <cellStyle name="40% - 强调文字颜色 3 2" xfId="1106"/>
    <cellStyle name="40% - 强调文字颜色 5 3 3 2" xfId="1107"/>
    <cellStyle name="检查单元格 3 2 2" xfId="1108"/>
    <cellStyle name="标题 2 3 3" xfId="1109"/>
    <cellStyle name="强调文字颜色 2 3 2 3 2" xfId="1110"/>
    <cellStyle name="常规 10 2 4" xfId="1111"/>
    <cellStyle name="标题 4 2 2 2" xfId="1112"/>
    <cellStyle name="40% - 强调文字颜色 3 3 2 2" xfId="1113"/>
    <cellStyle name="20% - 强调文字颜色 2 2 3" xfId="1114"/>
    <cellStyle name="汇总 2 3 3" xfId="1115"/>
    <cellStyle name="链接单元格 2 2 2" xfId="1116"/>
    <cellStyle name="警告文本 2 3 2" xfId="1117"/>
    <cellStyle name="60% - 强调文字颜色 1 3 4 2" xfId="1118"/>
    <cellStyle name="40% - 强调文字颜色 1 2 2 4" xfId="1119"/>
    <cellStyle name="常规 2 7" xfId="1120"/>
    <cellStyle name="标题 1 3 2 3" xfId="1121"/>
    <cellStyle name="检查单元格 3" xfId="1122"/>
    <cellStyle name="强调文字颜色 3 2 2 2" xfId="1123"/>
    <cellStyle name="常规 13 4" xfId="1124"/>
    <cellStyle name="强调文字颜色 4 3 2 2 2" xfId="1125"/>
    <cellStyle name="汇总 2" xfId="1126"/>
    <cellStyle name="40% - 强调文字颜色 1 2 2" xfId="1127"/>
    <cellStyle name="输出 3 2 2 2" xfId="1128"/>
    <cellStyle name="输出 2 5" xfId="1129"/>
    <cellStyle name="40% - 强调文字颜色 4 3 4 2" xfId="1130"/>
    <cellStyle name="20% - 强调文字颜色 4 2 2 4" xfId="1131"/>
    <cellStyle name="解释性文本 3 5" xfId="1132"/>
    <cellStyle name="60% - 强调文字颜色 2 3 5" xfId="1133"/>
    <cellStyle name="40% - 强调文字颜色 2 2 2 2" xfId="1134"/>
    <cellStyle name="20% - 强调文字颜色 1 2 4 2" xfId="1135"/>
    <cellStyle name="计算 2 2 2 3" xfId="1136"/>
    <cellStyle name="20% - 强调文字颜色 2 3 5" xfId="1137"/>
    <cellStyle name="警告文本 3 2 2 2 2" xfId="1138"/>
    <cellStyle name="差 3 2" xfId="1139"/>
    <cellStyle name="常规 7 2 4" xfId="1140"/>
    <cellStyle name="常规 21 2" xfId="1141"/>
    <cellStyle name="强调文字颜色 1 3" xfId="1142"/>
    <cellStyle name="标题 2 3 2" xfId="1143"/>
    <cellStyle name="常规 2 9" xfId="1144"/>
    <cellStyle name="输入 3 2 3" xfId="1145"/>
    <cellStyle name="检查单元格 2 2 2 2 2" xfId="1146"/>
    <cellStyle name="标题 1 3 3 2 2" xfId="1147"/>
    <cellStyle name="常规 3 5 5" xfId="1148"/>
    <cellStyle name="标题 2 3 2 2" xfId="1149"/>
    <cellStyle name="常规 24" xfId="1150"/>
    <cellStyle name="常规 19" xfId="1151"/>
    <cellStyle name="20% - 强调文字颜色 1 2 2 2 2 2" xfId="1152"/>
    <cellStyle name="标题 3 2 4" xfId="1153"/>
    <cellStyle name="40% - 强调文字颜色 4 3 2" xfId="1154"/>
    <cellStyle name="标题 1 2 2 2 2" xfId="1155"/>
    <cellStyle name="常规 8 2 3" xfId="1156"/>
    <cellStyle name="标题 3 3 3" xfId="1157"/>
    <cellStyle name="标题 4 2 2 4" xfId="1158"/>
    <cellStyle name="20% - 强调文字颜色 1 2" xfId="1159"/>
    <cellStyle name="输出 3" xfId="1160"/>
    <cellStyle name="20% - 强调文字颜色 4 2 5" xfId="1161"/>
    <cellStyle name="常规 5 3 2" xfId="1162"/>
    <cellStyle name="常规 3 6 2 3" xfId="1163"/>
    <cellStyle name="好 2 3 3" xfId="1164"/>
    <cellStyle name="计算 3 2 3" xfId="1165"/>
    <cellStyle name="强调文字颜色 6 3 2 2 2 2" xfId="1166"/>
    <cellStyle name="好 3 2 2" xfId="1167"/>
    <cellStyle name="适中 2 3 3" xfId="1168"/>
    <cellStyle name="60% - 强调文字颜色 1 3 2 4" xfId="1169"/>
    <cellStyle name="常规 3 2 4 2" xfId="1170"/>
    <cellStyle name="检查单元格 3 2 4" xfId="1171"/>
    <cellStyle name="标题 2 3 5" xfId="1172"/>
    <cellStyle name="40% - 强调文字颜色 3 2 2 2 2" xfId="1173"/>
    <cellStyle name="标题 1 2 3 3" xfId="1174"/>
    <cellStyle name="40% - 强调文字颜色 3 3 2 4" xfId="1175"/>
    <cellStyle name="20% - 强调文字颜色 1 2 3 2" xfId="1176"/>
    <cellStyle name="20% - 强调文字颜色 2 2 5" xfId="1177"/>
    <cellStyle name="链接单元格 3 2 2 3" xfId="1178"/>
    <cellStyle name="标题 6 3 2" xfId="1179"/>
    <cellStyle name="40% - 强调文字颜色 3 2 2 3" xfId="1180"/>
    <cellStyle name="常规 3 6 3 2" xfId="1181"/>
    <cellStyle name="20% - 强调文字颜色 1 2 4" xfId="1182"/>
    <cellStyle name="警告文本 3 2 2 2" xfId="1183"/>
    <cellStyle name="标题 2 2 2 2 2" xfId="1184"/>
    <cellStyle name="常规 3 4 3 2 2" xfId="1185"/>
    <cellStyle name="输入 2 2" xfId="1186"/>
    <cellStyle name="强调文字颜色 2 3 2 2 2" xfId="1187"/>
    <cellStyle name="标题 2 2 3" xfId="1188"/>
    <cellStyle name="计算 2 2 3 2" xfId="1189"/>
    <cellStyle name="40% - 强调文字颜色 2 3 2 2 3" xfId="1190"/>
    <cellStyle name="20% - 强调文字颜色 1 3 2 4" xfId="1191"/>
    <cellStyle name="20% - 强调文字颜色 5 2 2 2 2 2" xfId="1192"/>
    <cellStyle name="20% - 强调文字颜色 3 2 2 2 3" xfId="1193"/>
    <cellStyle name="常规 3 4 2 3" xfId="1194"/>
    <cellStyle name="强调文字颜色 4 2 3 2 2" xfId="1195"/>
    <cellStyle name="60% - 强调文字颜色 5 2 3" xfId="1196"/>
    <cellStyle name="标题 2 3 2 2 3" xfId="1197"/>
    <cellStyle name="强调文字颜色 1 3 2 3" xfId="1198"/>
    <cellStyle name="常规 11 3 2" xfId="1199"/>
    <cellStyle name="强调文字颜色 2 3" xfId="1200"/>
    <cellStyle name="输出 2 3" xfId="1201"/>
    <cellStyle name="常规 5 2 4" xfId="1202"/>
    <cellStyle name="20% - 强调文字颜色 1 3 2" xfId="1203"/>
    <cellStyle name="20% - 强调文字颜色 2 3 2 2 2" xfId="1204"/>
    <cellStyle name="40% - 强调文字颜色 2 3 4 2" xfId="1205"/>
    <cellStyle name="40% - 强调文字颜色 6 3 4" xfId="1206"/>
    <cellStyle name="20% - 强调文字颜色 2 2 2 4" xfId="1207"/>
    <cellStyle name="好 3 2 3 2" xfId="1208"/>
    <cellStyle name="常规 9 3 2" xfId="1209"/>
    <cellStyle name="常规 11 5" xfId="1210"/>
    <cellStyle name="强调文字颜色 2 2 2 2 3" xfId="1211"/>
    <cellStyle name="输出 2 2 3 2" xfId="1212"/>
    <cellStyle name="警告文本 2 2 2 2 2" xfId="1213"/>
    <cellStyle name="标题 3 2 3" xfId="1214"/>
    <cellStyle name="强调文字颜色 2 2 3 2" xfId="1215"/>
    <cellStyle name="链接单元格 2 3" xfId="1216"/>
    <cellStyle name="警告文本 2 4" xfId="1217"/>
    <cellStyle name="解释性文本 2 3" xfId="1218"/>
    <cellStyle name="60% - 强调文字颜色 4 2 2 2 2 2" xfId="1219"/>
    <cellStyle name="标题 2 3 2 3 2" xfId="1220"/>
    <cellStyle name="适中 2" xfId="1221"/>
    <cellStyle name="检查单元格 3 5" xfId="1222"/>
    <cellStyle name="60% - 强调文字颜色 2 2 3" xfId="1223"/>
    <cellStyle name="输入 2 2 3" xfId="1224"/>
    <cellStyle name="标题 1 3 2 2 2" xfId="1225"/>
    <cellStyle name="20% - 强调文字颜色 2 3 3 2 2" xfId="1226"/>
    <cellStyle name="20% - 强调文字颜色 2 3 2" xfId="1227"/>
    <cellStyle name="40% - 强调文字颜色 5 3 2 2 3" xfId="1228"/>
    <cellStyle name="20% - 强调文字颜色 5 2 5" xfId="1229"/>
    <cellStyle name="链接单元格 3" xfId="1230"/>
    <cellStyle name="标题 3 2 2 2 2 2" xfId="1231"/>
    <cellStyle name="60% - 强调文字颜色 4 2 2 4" xfId="1232"/>
    <cellStyle name="标题 3 2" xfId="1233"/>
    <cellStyle name="20% - 强调文字颜色 1 3 2 2" xfId="1234"/>
    <cellStyle name="20% - 强调文字颜色 2 3 2 2 2 2" xfId="1235"/>
    <cellStyle name="标题 6 2 3" xfId="1236"/>
    <cellStyle name="强调文字颜色 3 3 2 3 2" xfId="1237"/>
    <cellStyle name="标题 1 2 3" xfId="1238"/>
    <cellStyle name="20% - 强调文字颜色 2 3 2 4" xfId="1239"/>
    <cellStyle name="标题 6 2 2 2 2" xfId="1240"/>
    <cellStyle name="常规 7 2 2 3" xfId="1241"/>
    <cellStyle name="强调文字颜色 3 3 2 2" xfId="1242"/>
    <cellStyle name="输出 3 3 2 2" xfId="1243"/>
    <cellStyle name="强调文字颜色 2 3 2" xfId="1244"/>
    <cellStyle name="常规 13 3 2 2" xfId="1245"/>
    <cellStyle name="常规 2 2 4 2" xfId="1246"/>
    <cellStyle name="强调文字颜色 6 2 2 2 2" xfId="1247"/>
    <cellStyle name="60% - 强调文字颜色 5 3 2 3" xfId="1248"/>
    <cellStyle name="适中 2 2 2 3" xfId="1249"/>
    <cellStyle name="强调文字颜色 4 2 2 2" xfId="1250"/>
    <cellStyle name="常规 10 2 2 2 2" xfId="1251"/>
    <cellStyle name="警告文本 3 2 4" xfId="1252"/>
    <cellStyle name="20% - 强调文字颜色 6 2 3" xfId="1253"/>
    <cellStyle name="常规 2 3" xfId="1254"/>
    <cellStyle name="40% - 强调文字颜色 3 3 5" xfId="1255"/>
    <cellStyle name="标题 2 2 2" xfId="1256"/>
    <cellStyle name="标题 2 2 3 3" xfId="1257"/>
    <cellStyle name="常规 15 2" xfId="1258"/>
    <cellStyle name="常规 3 4 4" xfId="1259"/>
    <cellStyle name="40% - 强调文字颜色 3 3 4 2" xfId="1260"/>
    <cellStyle name="20% - 强调文字颜色 3 2 2 4" xfId="1261"/>
    <cellStyle name="注释 2 2 3 2" xfId="1262"/>
    <cellStyle name="60% - 强调文字颜色 5 3 4 2" xfId="1263"/>
    <cellStyle name="40% - 强调文字颜色 5 2 2 4" xfId="1264"/>
    <cellStyle name="强调文字颜色 2 2 2 3" xfId="1265"/>
    <cellStyle name="输出 2 2 2 3" xfId="1266"/>
    <cellStyle name="20% - 强调文字颜色 3 3 2 2 3" xfId="1267"/>
    <cellStyle name="强调文字颜色 4 3 3 2 2" xfId="1268"/>
    <cellStyle name="60% - 强调文字颜色 6 3 2 2 2" xfId="1269"/>
    <cellStyle name="常规 2 5 2 2 2" xfId="1270"/>
    <cellStyle name="警告文本 3 5" xfId="1271"/>
    <cellStyle name="链接单元格 3 4" xfId="1272"/>
    <cellStyle name="40% - 强调文字颜色 5 2 4" xfId="1273"/>
    <cellStyle name="40% - 强调文字颜色 2 2 3 2" xfId="1274"/>
    <cellStyle name="适中 3 2 3 2" xfId="1275"/>
    <cellStyle name="60% - 强调文字颜色 1 3 4" xfId="1276"/>
    <cellStyle name="40% - 强调文字颜色 4 2 2 2 2 2" xfId="1277"/>
    <cellStyle name="40% - 强调文字颜色 5 2 2 2 2 2" xfId="1278"/>
    <cellStyle name="20% - 强调文字颜色 5 2" xfId="1279"/>
    <cellStyle name="60% - 强调文字颜色 3 2 2 3" xfId="1280"/>
    <cellStyle name="标题 1 2 2 3" xfId="1281"/>
    <cellStyle name="40% - 强调文字颜色 2 2 4" xfId="1282"/>
    <cellStyle name="60% - 强调文字颜色 1 2 2 3" xfId="1283"/>
    <cellStyle name="计算 2 3" xfId="1284"/>
    <cellStyle name="60% - 强调文字颜色 4 2 4" xfId="1285"/>
    <cellStyle name="强调文字颜色 5 3" xfId="1286"/>
    <cellStyle name="常规 10 3 3" xfId="1287"/>
    <cellStyle name="输出 3 3 2" xfId="1288"/>
    <cellStyle name="强调文字颜色 1 2 2 4" xfId="1289"/>
    <cellStyle name="强调文字颜色 3 3 2" xfId="1290"/>
    <cellStyle name="40% - 强调文字颜色 2 3 2 4" xfId="1291"/>
    <cellStyle name="好 3 4 2" xfId="1292"/>
    <cellStyle name="60% - 强调文字颜色 3 3 2 2 3" xfId="1293"/>
    <cellStyle name="好 2 2 2 3" xfId="1294"/>
    <cellStyle name="60% - 强调文字颜色 3 3 3" xfId="1295"/>
    <cellStyle name="计算 3 2" xfId="1296"/>
    <cellStyle name="好 2 3" xfId="1297"/>
    <cellStyle name="标题 4 2 3 3" xfId="1298"/>
    <cellStyle name="计算 3 5" xfId="1299"/>
    <cellStyle name="检查单元格 3 3 2 2" xfId="1300"/>
    <cellStyle name="常规 8 3 2" xfId="1301"/>
    <cellStyle name="强调文字颜色 5 2 2 2 2 2" xfId="1302"/>
    <cellStyle name="常规 6 2 2 2" xfId="1303"/>
    <cellStyle name="常规 3 4 2 2 2 2" xfId="1304"/>
    <cellStyle name="适中 2 2 4" xfId="1305"/>
    <cellStyle name="60% - 强调文字颜色 5 3 4" xfId="1306"/>
    <cellStyle name="差 2 4 2" xfId="1307"/>
    <cellStyle name="常规 2" xfId="1308"/>
    <cellStyle name="20% - 强调文字颜色 6 2" xfId="1309"/>
    <cellStyle name="20% - 强调文字颜色 3 3 3 2 2" xfId="1310"/>
    <cellStyle name="40% - 强调文字颜色 6 3 2 2 3" xfId="1311"/>
    <cellStyle name="40% - 强调文字颜色 1 2 5" xfId="1312"/>
    <cellStyle name="常规 5 2 2 2 2" xfId="1313"/>
    <cellStyle name="20% - 强调文字颜色 4 3 3 2" xfId="1314"/>
    <cellStyle name="强调文字颜色 3 3 3 3" xfId="1315"/>
    <cellStyle name="60% - 强调文字颜色 1 3 2 3" xfId="1316"/>
    <cellStyle name="40% - 强调文字颜色 3 2 4" xfId="1317"/>
    <cellStyle name="常规 2 3 3 2" xfId="1318"/>
    <cellStyle name="常规 9 2 2 2" xfId="1319"/>
    <cellStyle name="强调文字颜色 2 3 3" xfId="1320"/>
    <cellStyle name="60% - 强调文字颜色 5 2 2 2 3" xfId="1321"/>
    <cellStyle name="60% - 强调文字颜色 1 2 2 2 2 2" xfId="1322"/>
    <cellStyle name="40% - 强调文字颜色 5 2 4 2" xfId="1323"/>
    <cellStyle name="40% - 强调文字颜色 2 2 3 2 2" xfId="1324"/>
    <cellStyle name="40% - 强调文字颜色 5 3 5" xfId="1325"/>
    <cellStyle name="40% - 强调文字颜色 4 3 2 2 3" xfId="1326"/>
    <cellStyle name="20% - 强调文字颜色 1 3 3 2 2" xfId="1327"/>
    <cellStyle name="常规 11 3" xfId="1328"/>
    <cellStyle name="常规 7 2 2" xfId="1329"/>
    <cellStyle name="40% - 强调文字颜色 2 2 2 2 2 2" xfId="1330"/>
    <cellStyle name="60% - 强调文字颜色 4 3 2 3" xfId="1331"/>
    <cellStyle name="20% - 强调文字颜色 3 2 3" xfId="1332"/>
    <cellStyle name="60% - 强调文字颜色 2 2" xfId="1333"/>
    <cellStyle name="汇总 3 2 2 2" xfId="1334"/>
    <cellStyle name="强调文字颜色 5 3 3 2 2" xfId="1335"/>
    <cellStyle name="解释性文本 2" xfId="1336"/>
    <cellStyle name="警告文本 2 5" xfId="1337"/>
    <cellStyle name="链接单元格 2 4" xfId="1338"/>
    <cellStyle name="强调文字颜色 2 2 3 3" xfId="1339"/>
    <cellStyle name="强调文字颜色 6 2 3 3" xfId="1340"/>
    <cellStyle name="注释 2 2" xfId="1341"/>
    <cellStyle name="20% - 强调文字颜色 4 2" xfId="1342"/>
    <cellStyle name="强调文字颜色 6 2 4 2" xfId="1343"/>
    <cellStyle name="标题 4 2 2 2 3" xfId="1344"/>
    <cellStyle name="20% - 强调文字颜色 3 3 2 3 2" xfId="1345"/>
    <cellStyle name="强调文字颜色 5 3 2 3" xfId="1346"/>
    <cellStyle name="40% - 强调文字颜色 3 2 3" xfId="1347"/>
    <cellStyle name="常规 2 6 2 2" xfId="1348"/>
    <cellStyle name="60% - 强调文字颜色 1 3 2 2" xfId="1349"/>
    <cellStyle name="标题 6 2 2 3" xfId="1350"/>
    <cellStyle name="输入 2 2 3 2" xfId="1351"/>
    <cellStyle name="标题 1 3 2 2 2 2" xfId="1352"/>
    <cellStyle name="常规 2 3 2 2 2" xfId="1353"/>
    <cellStyle name="强调文字颜色 1 3 3 2 2" xfId="1354"/>
    <cellStyle name="60% - 强调文字颜色 5 3 2 2" xfId="1355"/>
    <cellStyle name="常规 7 2 3 2" xfId="1356"/>
    <cellStyle name="链接单元格 3 2 4" xfId="1357"/>
    <cellStyle name="计算 2 2 3" xfId="1358"/>
    <cellStyle name="常规 2 4 2 4" xfId="1359"/>
    <cellStyle name="60% - 强调文字颜色 6 2 2 4" xfId="1360"/>
    <cellStyle name="40% - 强调文字颜色 2 2 2 3 2" xfId="1361"/>
    <cellStyle name="常规 20" xfId="1362"/>
    <cellStyle name="常规 15" xfId="1363"/>
    <cellStyle name="标题 2 2" xfId="1364"/>
    <cellStyle name="强调文字颜色 4 2 2" xfId="1365"/>
    <cellStyle name="标题 4 2 2" xfId="1366"/>
    <cellStyle name="标题 4 3 2 2 3" xfId="1367"/>
    <cellStyle name="常规 5 5" xfId="1368"/>
    <cellStyle name="强调文字颜色 1 2 2" xfId="1369"/>
    <cellStyle name="60% - 强调文字颜色 4 2" xfId="1370"/>
    <cellStyle name="60% - 强调文字颜色 6 3 2 2 3" xfId="1371"/>
    <cellStyle name="60% - 强调文字颜色 5 2 5" xfId="1372"/>
    <cellStyle name="60% - 强调文字颜色 1 2 2 2 2" xfId="1373"/>
    <cellStyle name="差 2 3 3" xfId="1374"/>
    <cellStyle name="汇总 3 2 2 3" xfId="1375"/>
    <cellStyle name="解释性文本 3" xfId="1376"/>
    <cellStyle name="60% - 强调文字颜色 2 3" xfId="1377"/>
    <cellStyle name="检查单元格 2 2 2 2" xfId="1378"/>
    <cellStyle name="标题 1 3 3 2" xfId="1379"/>
    <cellStyle name="60% - 强调文字颜色 3 2 2 2 3" xfId="1380"/>
    <cellStyle name="强调文字颜色 6 2 2 2 3" xfId="1381"/>
    <cellStyle name="常规 2 3 2 2 2 2" xfId="1382"/>
    <cellStyle name="60% - 强调文字颜色 5 2 2 2 2" xfId="1383"/>
    <cellStyle name="强调文字颜色 1 3 2 2 2 2" xfId="1384"/>
    <cellStyle name="60% - 强调文字颜色 4 3 5" xfId="1385"/>
    <cellStyle name="40% - 强调文字颜色 5 3 2 2" xfId="1386"/>
    <cellStyle name="20% - 强调文字颜色 6 2 2 2 2" xfId="1387"/>
    <cellStyle name="常规 2 2 2 2" xfId="1388"/>
    <cellStyle name="40% - 强调文字颜色 5 2" xfId="1389"/>
    <cellStyle name="常规 12 3" xfId="1390"/>
    <cellStyle name="20% - 强调文字颜色 4 2 2 2 2 2" xfId="1391"/>
    <cellStyle name="60% - 强调文字颜色 6 3 3 2" xfId="1392"/>
    <cellStyle name="常规 2 5 3 2" xfId="1393"/>
    <cellStyle name="注释 2 2 2 3" xfId="1394"/>
    <cellStyle name="60% - 强调文字颜色 1 2 3 2" xfId="1395"/>
    <cellStyle name="注释 3 2 3 2" xfId="1396"/>
    <cellStyle name="注释 3 2 3" xfId="1397"/>
    <cellStyle name="60% - 强调文字颜色 2 2 2 2 2 2" xfId="1398"/>
    <cellStyle name="40% - 强调文字颜色 2 3 3 3" xfId="1399"/>
    <cellStyle name="解释性文本 2 2 2 2 2" xfId="1400"/>
    <cellStyle name="40% - 强调文字颜色 6 2 5" xfId="1401"/>
    <cellStyle name="60% - 强调文字颜色 4 3 2" xfId="1402"/>
    <cellStyle name="强调文字颜色 1 2 3 2" xfId="1403"/>
    <cellStyle name="强调文字颜色 6 2" xfId="1404"/>
    <cellStyle name="强调文字颜色 1 2 3 3" xfId="1405"/>
    <cellStyle name="60% - 强调文字颜色 4 3 3" xfId="1406"/>
    <cellStyle name="常规 10 4 2" xfId="1407"/>
    <cellStyle name="强调文字颜色 2 2 3" xfId="1408"/>
    <cellStyle name="注释 2 4" xfId="1409"/>
    <cellStyle name="40% - 强调文字颜色 4 2 2 3" xfId="1410"/>
    <cellStyle name="60% - 强调文字颜色 5 2 2 3" xfId="1411"/>
    <cellStyle name="20% - 强调文字颜色 3 2 4" xfId="1412"/>
    <cellStyle name="链接单元格 3 3 2 2" xfId="1413"/>
    <cellStyle name="强调文字颜色 1 3 2 2 3" xfId="1414"/>
    <cellStyle name="标题 5 2 3 2" xfId="1415"/>
    <cellStyle name="常规 3 5 2 2 2" xfId="1416"/>
    <cellStyle name="60% - 强调文字颜色 2 2 2 2 2" xfId="1417"/>
    <cellStyle name="解释性文本 2 2 2 2" xfId="1418"/>
    <cellStyle name="常规 10 2 2 2" xfId="1419"/>
    <cellStyle name="标题 5 2 4" xfId="1420"/>
    <cellStyle name="常规 3 5 2 3 2" xfId="1421"/>
    <cellStyle name="20% - 强调文字颜色 2 3 3 2" xfId="1422"/>
    <cellStyle name="20% - 强调文字颜色 2 3" xfId="1423"/>
    <cellStyle name="强调文字颜色 6 2 2 3" xfId="1424"/>
    <cellStyle name="60% - 强调文字颜色 2 3 2 2" xfId="1425"/>
    <cellStyle name="解释性文本 3 2 2" xfId="1426"/>
    <cellStyle name="40% - 强调文字颜色 2 3 3" xfId="1427"/>
    <cellStyle name="强调文字颜色 3 3 3 2 2" xfId="1428"/>
    <cellStyle name="20% - 强调文字颜色 1 3 3" xfId="1429"/>
    <cellStyle name="20% - 强调文字颜色 2 3 2 2 3" xfId="1430"/>
    <cellStyle name="强调文字颜色 3 3 3 2" xfId="1431"/>
    <cellStyle name="40% - 强调文字颜色 4 3" xfId="1432"/>
    <cellStyle name="注释 2 4 2" xfId="1433"/>
    <cellStyle name="40% - 强调文字颜色 4 2 2 3 2" xfId="1434"/>
    <cellStyle name="60% - 强调文字颜色 6 3 3" xfId="1435"/>
    <cellStyle name="常规 2 5 3" xfId="1436"/>
    <cellStyle name="60% - 强调文字颜色 1 2 3" xfId="1437"/>
    <cellStyle name="强调文字颜色 2 3 5" xfId="1438"/>
    <cellStyle name="40% - 强调文字颜色 4 2 2 2 2" xfId="1439"/>
    <cellStyle name="常规 5 2 2 2" xfId="1440"/>
    <cellStyle name="20% - 强调文字颜色 4 3 3" xfId="1441"/>
    <cellStyle name="链接单元格 3 3 3" xfId="1442"/>
    <cellStyle name="计算 2 3 2" xfId="1443"/>
    <cellStyle name="标题 5 3 3" xfId="1444"/>
    <cellStyle name="强调文字颜色 5 2 2 2" xfId="1445"/>
    <cellStyle name="常规 6 2" xfId="1446"/>
    <cellStyle name="60% - 强调文字颜色 4 2 3 2 2" xfId="1447"/>
    <cellStyle name="适中 2 4 2" xfId="1448"/>
    <cellStyle name="常规 2 3 4" xfId="1449"/>
    <cellStyle name="20% - 强调文字颜色 4 3 2 2 2 2" xfId="1450"/>
    <cellStyle name="常规 13 2 2 2" xfId="1451"/>
    <cellStyle name="常规 3 9" xfId="1452"/>
    <cellStyle name="链接单元格 2 2 4" xfId="1453"/>
    <cellStyle name="20% - 强调文字颜色 5 2 3" xfId="1454"/>
    <cellStyle name="常规 13 2 3" xfId="1455"/>
    <cellStyle name="常规 3 3 5" xfId="1456"/>
    <cellStyle name="强调文字颜色 6 3 3" xfId="1457"/>
    <cellStyle name="20% - 强调文字颜色 6 2 2 2 2 2" xfId="1458"/>
    <cellStyle name="常规 2 2 2 2 2" xfId="1459"/>
    <cellStyle name="60% - 强调文字颜色 2 3 2 2 2" xfId="1460"/>
    <cellStyle name="解释性文本 3 2 2 2" xfId="1461"/>
    <cellStyle name="20% - 强调文字颜色 4 3 5" xfId="1462"/>
    <cellStyle name="标题 1 2 2 4" xfId="1463"/>
    <cellStyle name="40% - 强调文字颜色 3 2 2" xfId="1464"/>
    <cellStyle name="40% - 强调文字颜色 4 3 2 2" xfId="1465"/>
    <cellStyle name="强调文字颜色 6 3 2 2 3" xfId="1466"/>
    <cellStyle name="标题 1 3 4" xfId="1467"/>
    <cellStyle name="检查单元格 2 2 3" xfId="1468"/>
    <cellStyle name="标题 3 3 4" xfId="1469"/>
    <cellStyle name="20% - 强调文字颜色 5 3 2 2 2" xfId="1470"/>
    <cellStyle name="常规 7 2" xfId="1471"/>
    <cellStyle name="常规 3 4 5" xfId="1472"/>
    <cellStyle name="常规 2 2 2 3 2" xfId="1473"/>
    <cellStyle name="注释 2 2 2" xfId="1474"/>
    <cellStyle name="60% - 强调文字颜色 5 2 4 2" xfId="1475"/>
    <cellStyle name="40% - 强调文字颜色 2 3" xfId="1476"/>
    <cellStyle name="输入 2 2 2 2 2" xfId="1477"/>
    <cellStyle name="40% - 强调文字颜色 1 2 3 2" xfId="1478"/>
    <cellStyle name="强调文字颜色 3 2" xfId="1479"/>
    <cellStyle name="标题 2 2 3 2 2" xfId="1480"/>
    <cellStyle name="60% - 强调文字颜色 3 2 3 2" xfId="1481"/>
    <cellStyle name="强调文字颜色 1 2 2 2 3" xfId="1482"/>
    <cellStyle name="链接单元格 2 3 2 2" xfId="1483"/>
    <cellStyle name="60% - 强调文字颜色 4 2 2 3" xfId="1484"/>
    <cellStyle name="标题 4 2 3 2" xfId="1485"/>
    <cellStyle name="20% - 强调文字颜色 4 3 3 2 2" xfId="1486"/>
    <cellStyle name="40% - 强调文字颜色 5 2 3 3" xfId="1487"/>
    <cellStyle name="强调文字颜色 4 2" xfId="1488"/>
    <cellStyle name="常规 10 2 2" xfId="1489"/>
    <cellStyle name="汇总 2 5" xfId="1490"/>
    <cellStyle name="40% - 强调文字颜色 4 2 3 3" xfId="1491"/>
    <cellStyle name="常规 2 7 2" xfId="1492"/>
    <cellStyle name="40% - 强调文字颜色 1 3 2 2 2 2" xfId="1493"/>
    <cellStyle name="常规 5 2 2" xfId="1494"/>
    <cellStyle name="常规 3 4 2 4" xfId="1495"/>
    <cellStyle name="常规 3 3 3" xfId="1496"/>
    <cellStyle name="20% - 强调文字颜色 6 3 3 3" xfId="1497"/>
    <cellStyle name="输入 3 3" xfId="1498"/>
    <cellStyle name="汇总 2 2 3 2" xfId="1499"/>
    <cellStyle name="常规 6 5" xfId="1500"/>
    <cellStyle name="常规_Sheet1 2" xfId="1501"/>
    <cellStyle name="60% - 强调文字颜色 4 2 2" xfId="1502"/>
    <cellStyle name="强调文字颜色 1 2 2 2" xfId="1503"/>
    <cellStyle name="40% - 强调文字颜色 1 3 3" xfId="1504"/>
    <cellStyle name="强调文字颜色 3 3 2 2 2" xfId="1505"/>
    <cellStyle name="20% - 强调文字颜色 4 3 2 4" xfId="1506"/>
    <cellStyle name="20% - 强调文字颜色 5 3 2 3" xfId="1507"/>
    <cellStyle name="检查单元格 2 3 2" xfId="1508"/>
    <cellStyle name="强调文字颜色 6 3 2 3 2" xfId="1509"/>
    <cellStyle name="标题 3 3 2 3 2" xfId="1510"/>
    <cellStyle name="60% - 强调文字颜色 4 3 2 2 2 2" xfId="1511"/>
    <cellStyle name="60% - 强调文字颜色 5 3 5" xfId="1512"/>
    <cellStyle name="常规 11 3 2 2" xfId="1513"/>
    <cellStyle name="强调文字颜色 1 3 2 3 2" xfId="1514"/>
    <cellStyle name="40% - 强调文字颜色 6 2 3" xfId="1515"/>
    <cellStyle name="40% - 强调文字颜色 6 2 2 2 2 2" xfId="1516"/>
    <cellStyle name="20% - 强调文字颜色 1 2 2 3" xfId="1517"/>
    <cellStyle name="40% - 强调文字颜色 6 2 4" xfId="1518"/>
    <cellStyle name="40% - 强调文字颜色 2 3 3 2" xfId="1519"/>
    <cellStyle name="强调文字颜色 1 2 2 2 2 2" xfId="1520"/>
    <cellStyle name="标题 2 3 2 3" xfId="1521"/>
    <cellStyle name="60% - 强调文字颜色 4 2 2 2 2" xfId="1522"/>
    <cellStyle name="常规 25" xfId="1523"/>
    <cellStyle name="强调文字颜色 3 3 5" xfId="1524"/>
    <cellStyle name="40% - 强调文字颜色 1 2 2 3" xfId="1525"/>
    <cellStyle name="差 3 2 2" xfId="1526"/>
    <cellStyle name="常规 3 7" xfId="1527"/>
    <cellStyle name="20% - 强调文字颜色 1 3 3 2" xfId="1528"/>
    <cellStyle name="20% - 强调文字颜色 3 2 5" xfId="1529"/>
    <cellStyle name="标题 4 3 2" xfId="1530"/>
    <cellStyle name="标题 4 3 2 3" xfId="1531"/>
    <cellStyle name="40% - 强调文字颜色 6 3 2 2 2 2" xfId="1532"/>
    <cellStyle name="警告文本 2 2 4" xfId="1533"/>
    <cellStyle name="常规 3 3 2" xfId="1534"/>
    <cellStyle name="20% - 强调文字颜色 6 3 3 2" xfId="1535"/>
    <cellStyle name="强调文字颜色 2 3 3 3" xfId="1536"/>
    <cellStyle name="标题 5 2 2" xfId="1537"/>
    <cellStyle name="40% - 强调文字颜色 6 3 5" xfId="1538"/>
    <cellStyle name="标题 6" xfId="1539"/>
    <cellStyle name="常规 3 6 2 2 2" xfId="1540"/>
    <cellStyle name="20% - 强调文字颜色 1 3 5" xfId="1541"/>
    <cellStyle name="40% - 强调文字颜色 1 3 2 2 3" xfId="1542"/>
    <cellStyle name="检查单元格 2 2 4" xfId="1543"/>
    <cellStyle name="标题 1 3 5" xfId="1544"/>
    <cellStyle name="60% - 强调文字颜色 5 2 2 2 2 2" xfId="1545"/>
    <cellStyle name="40% - 强调文字颜色 5 2 3 2 2" xfId="1546"/>
    <cellStyle name="20% - 强调文字颜色 5 3 5" xfId="1547"/>
    <cellStyle name="常规 7 2 2 2" xfId="1548"/>
    <cellStyle name="20% - 强调文字颜色 3 3 2 3" xfId="1549"/>
    <cellStyle name="20% - 强调文字颜色 4 3 2 3 2" xfId="1550"/>
    <cellStyle name="40% - 强调文字颜色 3 2 2 4" xfId="1551"/>
    <cellStyle name="60% - 强调文字颜色 3 3 4 2" xfId="1552"/>
    <cellStyle name="Normal" xfId="1553"/>
    <cellStyle name="标题 1 2 2" xfId="1554"/>
    <cellStyle name="20% - 强调文字颜色 2 3 2 3" xfId="1555"/>
    <cellStyle name="40% - 强调文字颜色 2 3 5" xfId="1556"/>
    <cellStyle name="60% - 强调文字颜色 3 3 4" xfId="1557"/>
    <cellStyle name="40% - 强调文字颜色 5 3 3" xfId="1558"/>
    <cellStyle name="标题 1 2 4 2" xfId="1559"/>
    <cellStyle name="适中 2 2 2 2" xfId="1560"/>
    <cellStyle name="40% - 强调文字颜色 3 3 3 3" xfId="1561"/>
    <cellStyle name="20% - 强调文字颜色 3 3 4" xfId="1562"/>
    <cellStyle name="计算 2 3 2 2" xfId="1563"/>
    <cellStyle name="常规 3 3 4" xfId="1564"/>
    <cellStyle name="强调文字颜色 5 2 3 2" xfId="1565"/>
    <cellStyle name="汇总 2 2 2" xfId="1566"/>
    <cellStyle name="常规 2 2 3" xfId="1567"/>
    <cellStyle name="20% - 强调文字颜色 6 2 2 3" xfId="1568"/>
    <cellStyle name="标题 3 3 4 2" xfId="1569"/>
    <cellStyle name="标题 3 3 2 3" xfId="1570"/>
    <cellStyle name="60% - 强调文字颜色 4 3 2 2 2" xfId="1571"/>
    <cellStyle name="标题 3 2 2 3 2" xfId="1572"/>
    <cellStyle name="常规 6 2 4" xfId="1573"/>
    <cellStyle name="40% - 强调文字颜色 3 2 3 2 2" xfId="1574"/>
    <cellStyle name="强调文字颜色 3 2 3 3" xfId="1575"/>
    <cellStyle name="输出 2 3 2" xfId="1576"/>
    <cellStyle name="40% - 强调文字颜色 6 3 2 3" xfId="1577"/>
    <cellStyle name="20% - 强调文字颜色 2 2 2 2 3" xfId="1578"/>
    <cellStyle name="常规 3 3 2 4" xfId="1579"/>
    <cellStyle name="强调文字颜色 3 2 3 2 2" xfId="1580"/>
    <cellStyle name="40% - 强调文字颜色 1 2" xfId="1581"/>
    <cellStyle name="常规 2 4 5" xfId="1582"/>
    <cellStyle name="60% - 强调文字颜色 6 2 5" xfId="1583"/>
    <cellStyle name="60% - 强调文字颜色 1 2 3 2 2" xfId="1584"/>
    <cellStyle name="差 3 3 3" xfId="1585"/>
    <cellStyle name="输出 2 2 3" xfId="1586"/>
    <cellStyle name="警告文本 2 2 2 2" xfId="1587"/>
    <cellStyle name="注释 3 5" xfId="1588"/>
    <cellStyle name="40% - 强调文字颜色 1 3 2 2 2" xfId="1589"/>
    <cellStyle name="强调文字颜色 4 3 4 2" xfId="1590"/>
    <cellStyle name="强调文字颜色 5 2 4" xfId="1591"/>
    <cellStyle name="汇总 2 3" xfId="1592"/>
    <cellStyle name="20% - 强调文字颜色 2 2 2 2" xfId="1593"/>
    <cellStyle name="40% - 强调文字颜色 6 3 2" xfId="1594"/>
    <cellStyle name="强调文字颜色 4 3 2 2 3" xfId="1595"/>
    <cellStyle name="常规 13 5" xfId="1596"/>
    <cellStyle name="汇总 3" xfId="1597"/>
    <cellStyle name="20% - 强调文字颜色 6 3 2 2 2 2" xfId="1598"/>
    <cellStyle name="常规 3 2 2 2 2" xfId="1599"/>
    <cellStyle name="40% - 强调文字颜色 4 2 4 2" xfId="1600"/>
    <cellStyle name="差 2 2 3" xfId="1601"/>
    <cellStyle name="20% - 强调文字颜色 4 3 2 3" xfId="1602"/>
    <cellStyle name="常规 4 2 4" xfId="1603"/>
    <cellStyle name="20% - 强调文字颜色 4 2 2 2" xfId="1604"/>
    <cellStyle name="40% - 强调文字颜色 2 3 2 3" xfId="1605"/>
    <cellStyle name="20% - 强调文字颜色 5 3 2 2 2 2" xfId="1606"/>
    <cellStyle name="好 3 3 3" xfId="1607"/>
    <cellStyle name="常规 2 3 6" xfId="1608"/>
    <cellStyle name="常规 7 2 2 2 2" xfId="1609"/>
    <cellStyle name="链接单元格 2" xfId="1610"/>
    <cellStyle name="20% - 强调文字颜色 4 2 2 2 3" xfId="1611"/>
    <cellStyle name="常规 2 4 3 2" xfId="1612"/>
    <cellStyle name="60% - 强调文字颜色 6 2 3 2" xfId="1613"/>
    <cellStyle name="常规 12 2 3" xfId="1614"/>
    <cellStyle name="常规 4" xfId="1615"/>
    <cellStyle name="标题 3 3 3 2" xfId="1616"/>
    <cellStyle name="20% - 强调文字颜色 5 3 3 3" xfId="1617"/>
    <cellStyle name="检查单元格 2 4 2" xfId="1618"/>
    <cellStyle name="20% - 强调文字颜色 5 2 4" xfId="1619"/>
    <cellStyle name="40% - 强调文字颜色 5 3 2 2 2" xfId="1620"/>
    <cellStyle name="汇总 3 2 3" xfId="1621"/>
    <cellStyle name="强调文字颜色 5 3 3 3" xfId="1622"/>
    <cellStyle name="适中 3 2" xfId="1623"/>
    <cellStyle name="60% - 强调文字颜色 2 2 4 2" xfId="1624"/>
    <cellStyle name="解释性文本 2 4 2" xfId="1625"/>
    <cellStyle name="输入 3 3 2 2" xfId="1626"/>
    <cellStyle name="常规 3 5 4" xfId="1627"/>
    <cellStyle name="适中 3 3 2 2" xfId="1628"/>
    <cellStyle name="常规 23" xfId="1629"/>
    <cellStyle name="常规 18" xfId="1630"/>
    <cellStyle name="标题 1 2 2 3 2" xfId="1631"/>
    <cellStyle name="常规 8 3 3" xfId="1632"/>
    <cellStyle name="常规 3" xfId="1633"/>
    <cellStyle name="20% - 强调文字颜色 6 3" xfId="1634"/>
    <cellStyle name="常规 12 2 2" xfId="1635"/>
    <cellStyle name="输入 3" xfId="1636"/>
    <cellStyle name="适中 3 5" xfId="1637"/>
    <cellStyle name="20% - 强调文字颜色 6 3 2" xfId="1638"/>
    <cellStyle name="常规 3 2" xfId="1639"/>
    <cellStyle name="常规 12 2 2 2" xfId="1640"/>
    <cellStyle name="强调文字颜色 5 3 3" xfId="1641"/>
    <cellStyle name="汇总 3 2" xfId="1642"/>
    <cellStyle name="适中 3 2 2 2" xfId="1643"/>
    <cellStyle name="警告文本 2" xfId="1644"/>
    <cellStyle name="40% - 强调文字颜色 4 3 3 3" xfId="1645"/>
    <cellStyle name="标题 2 2 4 2" xfId="1646"/>
    <cellStyle name="差 3" xfId="1647"/>
    <cellStyle name="标题 2 3" xfId="1648"/>
    <cellStyle name="常规 16" xfId="1649"/>
    <cellStyle name="常规 21" xfId="1650"/>
    <cellStyle name="20% - 强调文字颜色 5 2 3 2 2" xfId="1651"/>
    <cellStyle name="注释 2 5" xfId="1652"/>
    <cellStyle name="强调文字颜色 4 3 3 2" xfId="1653"/>
    <cellStyle name="常规 3 5 2" xfId="1654"/>
    <cellStyle name="20% - 强调文字颜色 3 2 3 2" xfId="1655"/>
    <cellStyle name="汇总 3 2 2 2 2" xfId="1656"/>
    <cellStyle name="检查单元格 3 4" xfId="1657"/>
    <cellStyle name="60% - 强调文字颜色 2 2 2" xfId="1658"/>
    <cellStyle name="解释性文本 2 2" xfId="1659"/>
    <cellStyle name="40% - 强调文字颜色 5 2 2 3" xfId="1660"/>
    <cellStyle name="好 2 4" xfId="1661"/>
    <cellStyle name="计算 3 3" xfId="1662"/>
    <cellStyle name="计算 3 2 4" xfId="1663"/>
    <cellStyle name="警告文本 3 2 2" xfId="1664"/>
    <cellStyle name="常规 3 6 3" xfId="1665"/>
    <cellStyle name="警告文本 3 4 2" xfId="1666"/>
    <cellStyle name="链接单元格 3 3 2" xfId="1667"/>
    <cellStyle name="好 3 5" xfId="1668"/>
    <cellStyle name="40% - 强调文字颜色 6 2 3 2" xfId="1669"/>
    <cellStyle name="标题 3 2 5" xfId="1670"/>
    <cellStyle name="20% - 强调文字颜色 4 2 4 2" xfId="1671"/>
    <cellStyle name="输出 2 2" xfId="1672"/>
    <cellStyle name="强调文字颜色 2 2" xfId="1673"/>
    <cellStyle name="常规 5 2 3" xfId="1674"/>
    <cellStyle name="标题 5 3 2" xfId="1675"/>
    <cellStyle name="40% - 强调文字颜色 1 3 4" xfId="1676"/>
    <cellStyle name="常规 10" xfId="1677"/>
    <cellStyle name="强调文字颜色 3 3 2 2 3" xfId="16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EXFAT_HAX/&#25910;&#25903;&#24635;&#34920;202412050847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EXFAT_HAX/&#25910;&#25903;&#24635;&#34920;202412050847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总表"/>
      <sheetName val="要素或下拉框值集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收支总表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s://cg.fupin832.com/budget/unit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L24" sqref="L24"/>
    </sheetView>
  </sheetViews>
  <sheetFormatPr defaultColWidth="9" defaultRowHeight="14.25" outlineLevelCol="1"/>
  <cols>
    <col min="2" max="2" width="74.875" customWidth="1"/>
  </cols>
  <sheetData>
    <row r="1" ht="22.5" spans="1:2">
      <c r="A1" s="351" t="s">
        <v>0</v>
      </c>
      <c r="B1" s="352"/>
    </row>
    <row r="2" ht="20.25" spans="1:2">
      <c r="A2" s="353" t="s">
        <v>1</v>
      </c>
      <c r="B2" s="354" t="s">
        <v>2</v>
      </c>
    </row>
    <row r="3" ht="18" spans="1:2">
      <c r="A3" s="355">
        <v>1</v>
      </c>
      <c r="B3" s="356" t="s">
        <v>3</v>
      </c>
    </row>
    <row r="4" ht="18" spans="1:2">
      <c r="A4" s="355">
        <v>2</v>
      </c>
      <c r="B4" s="356" t="s">
        <v>4</v>
      </c>
    </row>
    <row r="5" ht="18" spans="1:2">
      <c r="A5" s="355">
        <v>3</v>
      </c>
      <c r="B5" s="356" t="s">
        <v>5</v>
      </c>
    </row>
    <row r="6" ht="18" spans="1:2">
      <c r="A6" s="355">
        <v>4</v>
      </c>
      <c r="B6" s="356" t="s">
        <v>6</v>
      </c>
    </row>
    <row r="7" ht="18" spans="1:2">
      <c r="A7" s="355">
        <v>5</v>
      </c>
      <c r="B7" s="356" t="s">
        <v>7</v>
      </c>
    </row>
    <row r="8" ht="18" spans="1:2">
      <c r="A8" s="355">
        <v>6</v>
      </c>
      <c r="B8" s="356" t="s">
        <v>8</v>
      </c>
    </row>
    <row r="9" ht="18" spans="1:2">
      <c r="A9" s="355">
        <v>7</v>
      </c>
      <c r="B9" s="356" t="s">
        <v>9</v>
      </c>
    </row>
    <row r="10" ht="18" spans="1:2">
      <c r="A10" s="355">
        <v>8</v>
      </c>
      <c r="B10" s="356" t="s">
        <v>10</v>
      </c>
    </row>
    <row r="11" ht="18" spans="1:2">
      <c r="A11" s="355">
        <v>9</v>
      </c>
      <c r="B11" s="356" t="s">
        <v>11</v>
      </c>
    </row>
    <row r="12" ht="18" spans="1:2">
      <c r="A12" s="355">
        <v>10</v>
      </c>
      <c r="B12" s="356" t="s">
        <v>12</v>
      </c>
    </row>
    <row r="13" ht="18" spans="1:2">
      <c r="A13" s="355">
        <v>11</v>
      </c>
      <c r="B13" s="356" t="s">
        <v>13</v>
      </c>
    </row>
    <row r="14" ht="18" spans="1:2">
      <c r="A14" s="355">
        <v>12</v>
      </c>
      <c r="B14" s="356" t="s">
        <v>14</v>
      </c>
    </row>
    <row r="15" ht="18" spans="1:2">
      <c r="A15" s="355">
        <v>13</v>
      </c>
      <c r="B15" s="356" t="s">
        <v>15</v>
      </c>
    </row>
    <row r="16" ht="18" spans="1:2">
      <c r="A16" s="355">
        <v>14</v>
      </c>
      <c r="B16" s="356" t="s">
        <v>16</v>
      </c>
    </row>
    <row r="17" ht="18" spans="1:2">
      <c r="A17" s="355">
        <v>15</v>
      </c>
      <c r="B17" s="356" t="s">
        <v>17</v>
      </c>
    </row>
    <row r="18" ht="18" spans="1:2">
      <c r="A18" s="355">
        <v>16</v>
      </c>
      <c r="B18" s="356" t="s">
        <v>18</v>
      </c>
    </row>
    <row r="19" ht="18" spans="1:2">
      <c r="A19" s="355">
        <v>17</v>
      </c>
      <c r="B19" s="356" t="s">
        <v>19</v>
      </c>
    </row>
    <row r="20" ht="18" spans="1:2">
      <c r="A20" s="355">
        <v>18</v>
      </c>
      <c r="B20" s="356" t="s">
        <v>20</v>
      </c>
    </row>
    <row r="21" ht="18" spans="1:2">
      <c r="A21" s="355">
        <v>19</v>
      </c>
      <c r="B21" s="356" t="s">
        <v>21</v>
      </c>
    </row>
    <row r="22" ht="18" spans="1:2">
      <c r="A22" s="355">
        <v>20</v>
      </c>
      <c r="B22" s="356" t="s">
        <v>22</v>
      </c>
    </row>
    <row r="23" ht="18" spans="1:2">
      <c r="A23" s="355">
        <v>21</v>
      </c>
      <c r="B23" s="356" t="s">
        <v>23</v>
      </c>
    </row>
    <row r="24" ht="18" spans="1:2">
      <c r="A24" s="355">
        <v>22</v>
      </c>
      <c r="B24" s="356" t="s">
        <v>24</v>
      </c>
    </row>
    <row r="25" ht="18" spans="1:2">
      <c r="A25" s="355">
        <v>23</v>
      </c>
      <c r="B25" s="356" t="s">
        <v>25</v>
      </c>
    </row>
    <row r="26" ht="18" spans="1:2">
      <c r="A26" s="355">
        <v>24</v>
      </c>
      <c r="B26" s="356" t="s">
        <v>26</v>
      </c>
    </row>
    <row r="27" ht="18" spans="1:2">
      <c r="A27" s="355">
        <v>25</v>
      </c>
      <c r="B27" s="356" t="s">
        <v>27</v>
      </c>
    </row>
    <row r="28" ht="18" spans="1:2">
      <c r="A28" s="355">
        <v>26</v>
      </c>
      <c r="B28" s="356" t="s">
        <v>28</v>
      </c>
    </row>
    <row r="29" ht="18" spans="1:2">
      <c r="A29" s="355">
        <v>27</v>
      </c>
      <c r="B29" s="356" t="s">
        <v>29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5"/>
  <sheetViews>
    <sheetView workbookViewId="0">
      <selection activeCell="A16" sqref="A16"/>
    </sheetView>
  </sheetViews>
  <sheetFormatPr defaultColWidth="9" defaultRowHeight="14.25" outlineLevelCol="2"/>
  <cols>
    <col min="1" max="1" width="31" customWidth="1"/>
    <col min="2" max="2" width="23.5" customWidth="1"/>
    <col min="3" max="3" width="24.875" customWidth="1"/>
  </cols>
  <sheetData>
    <row r="1" customFormat="1" spans="1:2">
      <c r="A1" s="99" t="s">
        <v>672</v>
      </c>
      <c r="B1" s="168"/>
    </row>
    <row r="2" ht="24" spans="1:3">
      <c r="A2" s="166" t="s">
        <v>11</v>
      </c>
      <c r="B2" s="167"/>
      <c r="C2" s="166"/>
    </row>
    <row r="3" spans="1:3">
      <c r="A3" s="169" t="s">
        <v>173</v>
      </c>
      <c r="B3" s="168"/>
      <c r="C3" s="170" t="s">
        <v>174</v>
      </c>
    </row>
    <row r="4" spans="1:3">
      <c r="A4" s="171" t="s">
        <v>673</v>
      </c>
      <c r="B4" s="171" t="s">
        <v>674</v>
      </c>
      <c r="C4" s="171" t="s">
        <v>36</v>
      </c>
    </row>
    <row r="5" spans="1:3">
      <c r="A5" s="172" t="s">
        <v>206</v>
      </c>
      <c r="B5" s="173">
        <f>B6+B11+B35</f>
        <v>161639</v>
      </c>
      <c r="C5" s="174"/>
    </row>
    <row r="6" spans="1:3">
      <c r="A6" s="172" t="s">
        <v>207</v>
      </c>
      <c r="B6" s="173">
        <v>5732</v>
      </c>
      <c r="C6" s="125"/>
    </row>
    <row r="7" spans="1:3">
      <c r="A7" s="172" t="s">
        <v>675</v>
      </c>
      <c r="B7" s="173">
        <v>3541</v>
      </c>
      <c r="C7" s="125"/>
    </row>
    <row r="8" spans="1:3">
      <c r="A8" s="172" t="s">
        <v>676</v>
      </c>
      <c r="B8" s="173">
        <v>616</v>
      </c>
      <c r="C8" s="125"/>
    </row>
    <row r="9" ht="25.5" spans="1:3">
      <c r="A9" s="172" t="s">
        <v>677</v>
      </c>
      <c r="B9" s="173">
        <v>399</v>
      </c>
      <c r="C9" s="125"/>
    </row>
    <row r="10" ht="25.5" spans="1:3">
      <c r="A10" s="172" t="s">
        <v>678</v>
      </c>
      <c r="B10" s="173">
        <v>1176</v>
      </c>
      <c r="C10" s="125"/>
    </row>
    <row r="11" spans="1:3">
      <c r="A11" s="172" t="s">
        <v>208</v>
      </c>
      <c r="B11" s="173">
        <f>SUM(B12:B34)</f>
        <v>115907</v>
      </c>
      <c r="C11" s="125"/>
    </row>
    <row r="12" spans="1:3">
      <c r="A12" s="175" t="s">
        <v>209</v>
      </c>
      <c r="B12" s="176"/>
      <c r="C12" s="125"/>
    </row>
    <row r="13" spans="1:3">
      <c r="A13" s="177" t="s">
        <v>210</v>
      </c>
      <c r="B13" s="176">
        <v>26033</v>
      </c>
      <c r="C13" s="125"/>
    </row>
    <row r="14" ht="25.5" spans="1:3">
      <c r="A14" s="175" t="s">
        <v>211</v>
      </c>
      <c r="B14" s="176">
        <v>6523</v>
      </c>
      <c r="C14" s="125"/>
    </row>
    <row r="15" spans="1:3">
      <c r="A15" s="175" t="s">
        <v>212</v>
      </c>
      <c r="B15" s="176">
        <v>1301</v>
      </c>
      <c r="C15" s="125"/>
    </row>
    <row r="16" ht="25.5" spans="1:3">
      <c r="A16" s="175" t="s">
        <v>213</v>
      </c>
      <c r="B16" s="176">
        <v>4724</v>
      </c>
      <c r="C16" s="125"/>
    </row>
    <row r="17" ht="25.5" spans="1:3">
      <c r="A17" s="177" t="s">
        <v>214</v>
      </c>
      <c r="B17" s="176">
        <v>661</v>
      </c>
      <c r="C17" s="125"/>
    </row>
    <row r="18" spans="1:3">
      <c r="A18" s="175" t="s">
        <v>215</v>
      </c>
      <c r="B18" s="176">
        <v>577</v>
      </c>
      <c r="C18" s="125"/>
    </row>
    <row r="19" spans="1:3">
      <c r="A19" s="175" t="s">
        <v>216</v>
      </c>
      <c r="B19" s="176">
        <v>609</v>
      </c>
      <c r="C19" s="125"/>
    </row>
    <row r="20" spans="1:3">
      <c r="A20" s="178" t="s">
        <v>217</v>
      </c>
      <c r="B20" s="176">
        <v>18023</v>
      </c>
      <c r="C20" s="125"/>
    </row>
    <row r="21" ht="25.5" spans="1:3">
      <c r="A21" s="178" t="s">
        <v>218</v>
      </c>
      <c r="B21" s="176">
        <v>469</v>
      </c>
      <c r="C21" s="125"/>
    </row>
    <row r="22" ht="25.5" spans="1:3">
      <c r="A22" s="179" t="s">
        <v>219</v>
      </c>
      <c r="B22" s="176">
        <v>6803</v>
      </c>
      <c r="C22" s="125"/>
    </row>
    <row r="23" spans="1:3">
      <c r="A23" s="178" t="s">
        <v>220</v>
      </c>
      <c r="B23" s="176">
        <v>6056</v>
      </c>
      <c r="C23" s="125"/>
    </row>
    <row r="24" ht="25.5" spans="1:3">
      <c r="A24" s="180" t="s">
        <v>221</v>
      </c>
      <c r="B24" s="176">
        <v>14976</v>
      </c>
      <c r="C24" s="125"/>
    </row>
    <row r="25" ht="25.5" spans="1:3">
      <c r="A25" s="180" t="s">
        <v>222</v>
      </c>
      <c r="B25" s="176">
        <v>12894</v>
      </c>
      <c r="C25" s="125"/>
    </row>
    <row r="26" ht="25.5" spans="1:3">
      <c r="A26" s="180" t="s">
        <v>223</v>
      </c>
      <c r="B26" s="176">
        <v>100</v>
      </c>
      <c r="C26" s="125"/>
    </row>
    <row r="27" ht="25.5" spans="1:3">
      <c r="A27" s="180" t="s">
        <v>224</v>
      </c>
      <c r="B27" s="176">
        <v>573</v>
      </c>
      <c r="C27" s="125"/>
    </row>
    <row r="28" spans="1:3">
      <c r="A28" s="180" t="s">
        <v>225</v>
      </c>
      <c r="B28" s="176">
        <v>966</v>
      </c>
      <c r="C28" s="125"/>
    </row>
    <row r="29" spans="1:3">
      <c r="A29" s="181" t="s">
        <v>226</v>
      </c>
      <c r="B29" s="176">
        <v>8063</v>
      </c>
      <c r="C29" s="125"/>
    </row>
    <row r="30" spans="1:3">
      <c r="A30" s="180" t="s">
        <v>227</v>
      </c>
      <c r="B30" s="182">
        <v>2526</v>
      </c>
      <c r="C30" s="125"/>
    </row>
    <row r="31" spans="1:3">
      <c r="A31" s="180" t="s">
        <v>228</v>
      </c>
      <c r="B31" s="182">
        <v>165</v>
      </c>
      <c r="C31" s="125"/>
    </row>
    <row r="32" spans="1:3">
      <c r="A32" s="180" t="s">
        <v>229</v>
      </c>
      <c r="B32" s="176">
        <v>2305</v>
      </c>
      <c r="C32" s="125"/>
    </row>
    <row r="33" spans="1:3">
      <c r="A33" s="180" t="s">
        <v>230</v>
      </c>
      <c r="B33" s="176">
        <v>1142</v>
      </c>
      <c r="C33" s="125"/>
    </row>
    <row r="34" ht="25.5" spans="1:3">
      <c r="A34" s="180" t="s">
        <v>231</v>
      </c>
      <c r="B34" s="176">
        <v>418</v>
      </c>
      <c r="C34" s="164"/>
    </row>
    <row r="35" spans="1:3">
      <c r="A35" s="180" t="s">
        <v>232</v>
      </c>
      <c r="B35" s="176">
        <v>40000</v>
      </c>
      <c r="C35" s="164"/>
    </row>
  </sheetData>
  <mergeCells count="1">
    <mergeCell ref="A2:C2"/>
  </mergeCells>
  <hyperlinks>
    <hyperlink ref="A1" location="'Sheet1'!A1" display="附表9"/>
  </hyperlink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B15" sqref="B15"/>
    </sheetView>
  </sheetViews>
  <sheetFormatPr defaultColWidth="9" defaultRowHeight="14.25" outlineLevelCol="5"/>
  <cols>
    <col min="1" max="1" width="57.875" customWidth="1"/>
    <col min="2" max="2" width="46.5" customWidth="1"/>
  </cols>
  <sheetData>
    <row r="1" customFormat="1" spans="1:1">
      <c r="A1" t="s">
        <v>679</v>
      </c>
    </row>
    <row r="2" ht="27" spans="1:2">
      <c r="A2" s="123" t="s">
        <v>12</v>
      </c>
      <c r="B2" s="123"/>
    </row>
    <row r="3" spans="1:2">
      <c r="A3" s="68" t="s">
        <v>173</v>
      </c>
      <c r="B3" s="56" t="s">
        <v>174</v>
      </c>
    </row>
    <row r="4" spans="1:2">
      <c r="A4" s="124" t="s">
        <v>673</v>
      </c>
      <c r="B4" s="124" t="s">
        <v>680</v>
      </c>
    </row>
    <row r="5" spans="1:2">
      <c r="A5" s="125"/>
      <c r="B5" s="125"/>
    </row>
    <row r="6" customFormat="1"/>
    <row r="7" customFormat="1"/>
    <row r="8" customFormat="1"/>
    <row r="9" spans="1:6">
      <c r="A9" s="55" t="s">
        <v>681</v>
      </c>
      <c r="B9" s="55"/>
      <c r="C9" s="55"/>
      <c r="D9" s="55"/>
      <c r="E9" s="55"/>
      <c r="F9" s="55"/>
    </row>
  </sheetData>
  <mergeCells count="2">
    <mergeCell ref="A2:B2"/>
    <mergeCell ref="A9:F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5"/>
  <sheetViews>
    <sheetView workbookViewId="0">
      <selection activeCell="E24" sqref="E24"/>
    </sheetView>
  </sheetViews>
  <sheetFormatPr defaultColWidth="9" defaultRowHeight="14.25" outlineLevelRow="4" outlineLevelCol="2"/>
  <cols>
    <col min="1" max="1" width="23.125" customWidth="1"/>
    <col min="2" max="2" width="24.75" customWidth="1"/>
    <col min="3" max="3" width="46.625" customWidth="1"/>
  </cols>
  <sheetData>
    <row r="1" spans="1:1">
      <c r="A1" s="99" t="s">
        <v>682</v>
      </c>
    </row>
    <row r="2" ht="24" spans="1:3">
      <c r="A2" s="166" t="s">
        <v>13</v>
      </c>
      <c r="B2" s="167"/>
      <c r="C2" s="166"/>
    </row>
    <row r="3" spans="1:3">
      <c r="A3" s="138" t="s">
        <v>173</v>
      </c>
      <c r="B3" s="139"/>
      <c r="C3" s="140" t="s">
        <v>174</v>
      </c>
    </row>
    <row r="4" spans="1:3">
      <c r="A4" s="131" t="s">
        <v>673</v>
      </c>
      <c r="B4" s="131" t="s">
        <v>683</v>
      </c>
      <c r="C4" s="131" t="s">
        <v>684</v>
      </c>
    </row>
    <row r="5" spans="1:3">
      <c r="A5" s="131"/>
      <c r="B5" s="142">
        <v>262994</v>
      </c>
      <c r="C5" s="142">
        <v>262984.74</v>
      </c>
    </row>
  </sheetData>
  <mergeCells count="1">
    <mergeCell ref="A2:C2"/>
  </mergeCells>
  <hyperlinks>
    <hyperlink ref="A1" location="'Sheet1'!A1" display="附表11"/>
  </hyperlink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G22" sqref="G22"/>
    </sheetView>
  </sheetViews>
  <sheetFormatPr defaultColWidth="9" defaultRowHeight="14.25" outlineLevelCol="2"/>
  <cols>
    <col min="1" max="1" width="37.5" customWidth="1"/>
    <col min="2" max="2" width="28.875" customWidth="1"/>
  </cols>
  <sheetData>
    <row r="1" spans="1:1">
      <c r="A1" t="s">
        <v>685</v>
      </c>
    </row>
    <row r="2" ht="27" spans="1:3">
      <c r="A2" s="123" t="s">
        <v>14</v>
      </c>
      <c r="B2" s="123"/>
      <c r="C2" s="123"/>
    </row>
    <row r="3" spans="1:3">
      <c r="A3" s="160" t="s">
        <v>173</v>
      </c>
      <c r="B3" s="161"/>
      <c r="C3" s="162" t="s">
        <v>174</v>
      </c>
    </row>
    <row r="4" spans="1:3">
      <c r="A4" s="129" t="s">
        <v>32</v>
      </c>
      <c r="B4" s="129" t="s">
        <v>686</v>
      </c>
      <c r="C4" s="129" t="s">
        <v>36</v>
      </c>
    </row>
    <row r="5" spans="1:3">
      <c r="A5" s="163" t="s">
        <v>687</v>
      </c>
      <c r="B5" s="137">
        <v>70000</v>
      </c>
      <c r="C5" s="164"/>
    </row>
    <row r="6" spans="1:3">
      <c r="A6" s="163" t="s">
        <v>688</v>
      </c>
      <c r="B6" s="137"/>
      <c r="C6" s="164"/>
    </row>
    <row r="7" spans="1:3">
      <c r="A7" s="163" t="s">
        <v>100</v>
      </c>
      <c r="B7" s="137">
        <v>1850</v>
      </c>
      <c r="C7" s="164"/>
    </row>
    <row r="8" spans="1:3">
      <c r="A8" s="163" t="s">
        <v>689</v>
      </c>
      <c r="B8" s="137">
        <v>80000</v>
      </c>
      <c r="C8" s="164"/>
    </row>
    <row r="9" spans="1:3">
      <c r="A9" s="165" t="s">
        <v>106</v>
      </c>
      <c r="B9" s="159">
        <f>SUM(B5:B8)</f>
        <v>151850</v>
      </c>
      <c r="C9" s="164"/>
    </row>
    <row r="10" spans="1:3">
      <c r="A10" s="156" t="s">
        <v>690</v>
      </c>
      <c r="B10" s="137">
        <v>1000</v>
      </c>
      <c r="C10" s="164"/>
    </row>
    <row r="11" spans="1:3">
      <c r="A11" s="156" t="s">
        <v>140</v>
      </c>
      <c r="B11" s="137">
        <v>468</v>
      </c>
      <c r="C11" s="164"/>
    </row>
    <row r="12" spans="1:3">
      <c r="A12" s="165" t="s">
        <v>117</v>
      </c>
      <c r="B12" s="159">
        <v>153318</v>
      </c>
      <c r="C12" s="164"/>
    </row>
  </sheetData>
  <mergeCells count="1">
    <mergeCell ref="A2:C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5"/>
  <sheetViews>
    <sheetView workbookViewId="0">
      <selection activeCell="G13" sqref="G13"/>
    </sheetView>
  </sheetViews>
  <sheetFormatPr defaultColWidth="9" defaultRowHeight="14.25" outlineLevelCol="1"/>
  <cols>
    <col min="1" max="1" width="31.75" customWidth="1"/>
    <col min="2" max="2" width="42.875" customWidth="1"/>
  </cols>
  <sheetData>
    <row r="1" spans="1:1">
      <c r="A1" t="s">
        <v>691</v>
      </c>
    </row>
    <row r="2" ht="27" spans="1:2">
      <c r="A2" s="123" t="s">
        <v>15</v>
      </c>
      <c r="B2" s="123"/>
    </row>
    <row r="3" spans="1:2">
      <c r="A3" s="55" t="s">
        <v>173</v>
      </c>
      <c r="B3" s="151" t="s">
        <v>174</v>
      </c>
    </row>
    <row r="4" spans="1:2">
      <c r="A4" s="137" t="s">
        <v>32</v>
      </c>
      <c r="B4" s="137" t="s">
        <v>686</v>
      </c>
    </row>
    <row r="5" spans="1:2">
      <c r="A5" s="156" t="s">
        <v>692</v>
      </c>
      <c r="B5" s="137">
        <v>11</v>
      </c>
    </row>
    <row r="6" spans="1:2">
      <c r="A6" s="157" t="s">
        <v>99</v>
      </c>
      <c r="B6" s="158">
        <v>125</v>
      </c>
    </row>
    <row r="7" spans="1:2">
      <c r="A7" s="157" t="s">
        <v>101</v>
      </c>
      <c r="B7" s="158">
        <v>54156</v>
      </c>
    </row>
    <row r="8" spans="1:2">
      <c r="A8" s="157" t="s">
        <v>103</v>
      </c>
      <c r="B8" s="158"/>
    </row>
    <row r="9" ht="28" customHeight="1" spans="1:2">
      <c r="A9" s="156" t="s">
        <v>693</v>
      </c>
      <c r="B9" s="137"/>
    </row>
    <row r="10" spans="1:2">
      <c r="A10" s="156" t="s">
        <v>105</v>
      </c>
      <c r="B10" s="137">
        <v>41330</v>
      </c>
    </row>
    <row r="11" spans="1:2">
      <c r="A11" s="156" t="s">
        <v>694</v>
      </c>
      <c r="B11" s="137">
        <v>8331</v>
      </c>
    </row>
    <row r="12" ht="26" customHeight="1" spans="1:2">
      <c r="A12" s="159" t="s">
        <v>107</v>
      </c>
      <c r="B12" s="159">
        <f>SUM(B5:B11)</f>
        <v>103953</v>
      </c>
    </row>
    <row r="13" spans="1:2">
      <c r="A13" s="156" t="s">
        <v>695</v>
      </c>
      <c r="B13" s="137">
        <v>100</v>
      </c>
    </row>
    <row r="14" spans="1:2">
      <c r="A14" s="156" t="s">
        <v>696</v>
      </c>
      <c r="B14" s="137">
        <v>49265</v>
      </c>
    </row>
    <row r="15" spans="1:2">
      <c r="A15" s="159" t="s">
        <v>92</v>
      </c>
      <c r="B15" s="159">
        <f>B12+B13+B14</f>
        <v>153318</v>
      </c>
    </row>
  </sheetData>
  <mergeCells count="1">
    <mergeCell ref="A2:B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9"/>
  <sheetViews>
    <sheetView workbookViewId="0">
      <selection activeCell="A2" sqref="A2:B2"/>
    </sheetView>
  </sheetViews>
  <sheetFormatPr defaultColWidth="9" defaultRowHeight="14.25" outlineLevelCol="1"/>
  <cols>
    <col min="1" max="1" width="47" customWidth="1"/>
    <col min="2" max="2" width="30.375" customWidth="1"/>
  </cols>
  <sheetData>
    <row r="1" customFormat="1" spans="1:1">
      <c r="A1" t="s">
        <v>697</v>
      </c>
    </row>
    <row r="2" ht="27" spans="1:2">
      <c r="A2" s="123" t="s">
        <v>698</v>
      </c>
      <c r="B2" s="123"/>
    </row>
    <row r="3" spans="1:2">
      <c r="A3" s="55" t="s">
        <v>173</v>
      </c>
      <c r="B3" s="151" t="s">
        <v>174</v>
      </c>
    </row>
    <row r="4" ht="21" customHeight="1" spans="1:2">
      <c r="A4" s="137" t="s">
        <v>32</v>
      </c>
      <c r="B4" s="137" t="s">
        <v>686</v>
      </c>
    </row>
    <row r="5" s="150" customFormat="1" ht="21" customHeight="1" spans="1:2">
      <c r="A5" s="152" t="s">
        <v>699</v>
      </c>
      <c r="B5" s="153">
        <v>11</v>
      </c>
    </row>
    <row r="6" ht="21" customHeight="1" spans="1:2">
      <c r="A6" s="130" t="s">
        <v>700</v>
      </c>
      <c r="B6" s="132">
        <v>11</v>
      </c>
    </row>
    <row r="7" ht="21" customHeight="1" spans="1:2">
      <c r="A7" s="130" t="s">
        <v>701</v>
      </c>
      <c r="B7" s="132">
        <v>11</v>
      </c>
    </row>
    <row r="8" s="150" customFormat="1" ht="21" customHeight="1" spans="1:2">
      <c r="A8" s="152" t="s">
        <v>702</v>
      </c>
      <c r="B8" s="153">
        <v>125</v>
      </c>
    </row>
    <row r="9" ht="21" customHeight="1" spans="1:2">
      <c r="A9" s="130" t="s">
        <v>703</v>
      </c>
      <c r="B9" s="132">
        <v>125</v>
      </c>
    </row>
    <row r="10" ht="21" customHeight="1" spans="1:2">
      <c r="A10" s="130" t="s">
        <v>704</v>
      </c>
      <c r="B10" s="132">
        <v>125</v>
      </c>
    </row>
    <row r="11" s="150" customFormat="1" spans="1:2">
      <c r="A11" s="152" t="s">
        <v>705</v>
      </c>
      <c r="B11" s="153">
        <v>54156</v>
      </c>
    </row>
    <row r="12" spans="1:2">
      <c r="A12" s="130" t="s">
        <v>706</v>
      </c>
      <c r="B12" s="132">
        <v>54156</v>
      </c>
    </row>
    <row r="13" spans="1:2">
      <c r="A13" s="130" t="s">
        <v>707</v>
      </c>
      <c r="B13" s="132">
        <v>54156</v>
      </c>
    </row>
    <row r="14" s="150" customFormat="1" spans="1:2">
      <c r="A14" s="152" t="s">
        <v>708</v>
      </c>
      <c r="B14" s="153">
        <v>41330</v>
      </c>
    </row>
    <row r="15" spans="1:2">
      <c r="A15" s="130" t="s">
        <v>709</v>
      </c>
      <c r="B15" s="131">
        <v>41330</v>
      </c>
    </row>
    <row r="16" spans="1:2">
      <c r="A16" s="130" t="s">
        <v>710</v>
      </c>
      <c r="B16" s="131">
        <v>41330</v>
      </c>
    </row>
    <row r="17" spans="1:2">
      <c r="A17" s="154" t="s">
        <v>711</v>
      </c>
      <c r="B17" s="155">
        <v>8331</v>
      </c>
    </row>
    <row r="18" spans="1:2">
      <c r="A18" s="130" t="s">
        <v>712</v>
      </c>
      <c r="B18" s="132">
        <v>8331</v>
      </c>
    </row>
    <row r="19" spans="1:2">
      <c r="A19" s="141" t="s">
        <v>92</v>
      </c>
      <c r="B19" s="141">
        <f>B5+B8+B11+B14+B17</f>
        <v>103953</v>
      </c>
    </row>
  </sheetData>
  <autoFilter xmlns:etc="http://www.wps.cn/officeDocument/2017/etCustomData" ref="A4:B19" etc:filterBottomFollowUsedRange="0">
    <extLst/>
  </autoFilter>
  <mergeCells count="1">
    <mergeCell ref="A2:B2"/>
  </mergeCells>
  <dataValidations count="1">
    <dataValidation type="list" allowBlank="1" showErrorMessage="1" sqref="A5:A19">
      <formula1>[1]要素或下拉框值集!#REF!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6"/>
  <sheetViews>
    <sheetView workbookViewId="0">
      <selection activeCell="A2" sqref="A2:B2"/>
    </sheetView>
  </sheetViews>
  <sheetFormatPr defaultColWidth="9" defaultRowHeight="14.25" outlineLevelRow="5" outlineLevelCol="2"/>
  <cols>
    <col min="1" max="1" width="54.75" customWidth="1"/>
  </cols>
  <sheetData>
    <row r="1" spans="1:1">
      <c r="A1" s="99" t="s">
        <v>713</v>
      </c>
    </row>
    <row r="2" ht="27" spans="1:3">
      <c r="A2" s="123" t="s">
        <v>714</v>
      </c>
      <c r="B2" s="123"/>
      <c r="C2" s="123"/>
    </row>
    <row r="3" spans="1:3">
      <c r="A3" s="143" t="s">
        <v>173</v>
      </c>
      <c r="B3" s="144"/>
      <c r="C3" s="145" t="s">
        <v>174</v>
      </c>
    </row>
    <row r="4" spans="1:3">
      <c r="A4" s="146" t="s">
        <v>673</v>
      </c>
      <c r="B4" s="146" t="s">
        <v>674</v>
      </c>
      <c r="C4" s="146" t="s">
        <v>36</v>
      </c>
    </row>
    <row r="5" ht="42" customHeight="1" spans="1:3">
      <c r="A5" s="147" t="s">
        <v>690</v>
      </c>
      <c r="B5" s="146">
        <v>1000</v>
      </c>
      <c r="C5" s="146"/>
    </row>
    <row r="6" ht="44" customHeight="1" spans="1:3">
      <c r="A6" s="148" t="s">
        <v>715</v>
      </c>
      <c r="B6" s="149">
        <v>1000</v>
      </c>
      <c r="C6" s="149"/>
    </row>
  </sheetData>
  <mergeCells count="1">
    <mergeCell ref="A2:B2"/>
  </mergeCells>
  <hyperlinks>
    <hyperlink ref="A1" location="'Sheet1'!A1" display="附表15"/>
  </hyperlink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A1" sqref="A1"/>
    </sheetView>
  </sheetViews>
  <sheetFormatPr defaultColWidth="9" defaultRowHeight="14.25" outlineLevelCol="5"/>
  <cols>
    <col min="1" max="1" width="57.875" customWidth="1"/>
    <col min="2" max="2" width="46.5" customWidth="1"/>
  </cols>
  <sheetData>
    <row r="1" customFormat="1" spans="1:1">
      <c r="A1" t="s">
        <v>716</v>
      </c>
    </row>
    <row r="2" ht="27" spans="1:2">
      <c r="A2" s="123" t="s">
        <v>717</v>
      </c>
      <c r="B2" s="123"/>
    </row>
    <row r="3" spans="1:2">
      <c r="A3" s="68" t="s">
        <v>173</v>
      </c>
      <c r="B3" s="56" t="s">
        <v>174</v>
      </c>
    </row>
    <row r="4" spans="1:2">
      <c r="A4" s="124" t="s">
        <v>673</v>
      </c>
      <c r="B4" s="124" t="s">
        <v>680</v>
      </c>
    </row>
    <row r="5" spans="1:2">
      <c r="A5" s="125"/>
      <c r="B5" s="125"/>
    </row>
    <row r="6" customFormat="1"/>
    <row r="7" customFormat="1"/>
    <row r="8" customFormat="1"/>
    <row r="9" spans="1:6">
      <c r="A9" s="55" t="s">
        <v>718</v>
      </c>
      <c r="B9" s="55"/>
      <c r="C9" s="55"/>
      <c r="D9" s="55"/>
      <c r="E9" s="55"/>
      <c r="F9" s="55"/>
    </row>
  </sheetData>
  <mergeCells count="2">
    <mergeCell ref="A2:B2"/>
    <mergeCell ref="A9:F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5"/>
  <sheetViews>
    <sheetView workbookViewId="0">
      <selection activeCell="A1" sqref="A1"/>
    </sheetView>
  </sheetViews>
  <sheetFormatPr defaultColWidth="9" defaultRowHeight="14.25" outlineLevelRow="4" outlineLevelCol="2"/>
  <cols>
    <col min="1" max="1" width="35.875" customWidth="1"/>
    <col min="2" max="2" width="33.5" customWidth="1"/>
    <col min="3" max="3" width="23.75" customWidth="1"/>
  </cols>
  <sheetData>
    <row r="1" spans="1:1">
      <c r="A1" s="99" t="s">
        <v>719</v>
      </c>
    </row>
    <row r="2" ht="27" spans="1:3">
      <c r="A2" s="123" t="s">
        <v>19</v>
      </c>
      <c r="B2" s="123"/>
      <c r="C2" s="123"/>
    </row>
    <row r="3" spans="1:3">
      <c r="A3" s="138" t="s">
        <v>173</v>
      </c>
      <c r="B3" s="139"/>
      <c r="C3" s="140" t="s">
        <v>174</v>
      </c>
    </row>
    <row r="4" spans="1:3">
      <c r="A4" s="141" t="s">
        <v>673</v>
      </c>
      <c r="B4" s="141" t="s">
        <v>720</v>
      </c>
      <c r="C4" s="141" t="s">
        <v>721</v>
      </c>
    </row>
    <row r="5" spans="1:3">
      <c r="A5" s="131"/>
      <c r="B5" s="142">
        <v>258062</v>
      </c>
      <c r="C5" s="142">
        <v>258061</v>
      </c>
    </row>
  </sheetData>
  <mergeCells count="1">
    <mergeCell ref="A2:C2"/>
  </mergeCells>
  <hyperlinks>
    <hyperlink ref="A1" location="'Sheet1'!A1" display="附表17"/>
  </hyperlink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5"/>
  <sheetViews>
    <sheetView workbookViewId="0">
      <selection activeCell="A1" sqref="A1"/>
    </sheetView>
  </sheetViews>
  <sheetFormatPr defaultColWidth="9" defaultRowHeight="14.25" outlineLevelCol="1"/>
  <cols>
    <col min="1" max="1" width="37" customWidth="1"/>
    <col min="2" max="2" width="27.375" customWidth="1"/>
  </cols>
  <sheetData>
    <row r="1" customFormat="1" spans="1:1">
      <c r="A1" s="99" t="s">
        <v>722</v>
      </c>
    </row>
    <row r="2" ht="27" spans="1:2">
      <c r="A2" s="123" t="s">
        <v>20</v>
      </c>
      <c r="B2" s="123"/>
    </row>
    <row r="3" spans="1:2">
      <c r="A3" s="134" t="s">
        <v>173</v>
      </c>
      <c r="B3" s="135" t="s">
        <v>174</v>
      </c>
    </row>
    <row r="4" ht="15.75" spans="1:2">
      <c r="A4" s="136" t="s">
        <v>32</v>
      </c>
      <c r="B4" s="137" t="s">
        <v>723</v>
      </c>
    </row>
    <row r="5" spans="1:2">
      <c r="A5" s="130" t="s">
        <v>724</v>
      </c>
      <c r="B5" s="131" t="s">
        <v>725</v>
      </c>
    </row>
    <row r="6" spans="1:2">
      <c r="A6" s="130" t="s">
        <v>726</v>
      </c>
      <c r="B6" s="131" t="s">
        <v>725</v>
      </c>
    </row>
    <row r="7" spans="1:2">
      <c r="A7" s="130" t="s">
        <v>727</v>
      </c>
      <c r="B7" s="131" t="s">
        <v>725</v>
      </c>
    </row>
    <row r="8" spans="1:2">
      <c r="A8" s="130" t="s">
        <v>728</v>
      </c>
      <c r="B8" s="131" t="s">
        <v>725</v>
      </c>
    </row>
    <row r="9" spans="1:2">
      <c r="A9" s="130" t="s">
        <v>729</v>
      </c>
      <c r="B9" s="132">
        <v>1000</v>
      </c>
    </row>
    <row r="10" spans="1:2">
      <c r="A10" s="131" t="s">
        <v>137</v>
      </c>
      <c r="B10" s="131">
        <v>1000</v>
      </c>
    </row>
    <row r="11" spans="1:2">
      <c r="A11" s="130" t="s">
        <v>730</v>
      </c>
      <c r="B11" s="131">
        <v>38</v>
      </c>
    </row>
    <row r="12" spans="1:2">
      <c r="A12" s="130" t="s">
        <v>731</v>
      </c>
      <c r="B12" s="131" t="s">
        <v>725</v>
      </c>
    </row>
    <row r="13" spans="1:2">
      <c r="A13" s="130" t="s">
        <v>732</v>
      </c>
      <c r="B13" s="131">
        <v>9</v>
      </c>
    </row>
    <row r="14" spans="1:2">
      <c r="A14" s="131" t="s">
        <v>725</v>
      </c>
      <c r="B14" s="131" t="s">
        <v>725</v>
      </c>
    </row>
    <row r="15" spans="1:2">
      <c r="A15" s="131" t="s">
        <v>733</v>
      </c>
      <c r="B15" s="132">
        <v>1047</v>
      </c>
    </row>
  </sheetData>
  <mergeCells count="1">
    <mergeCell ref="A2:B2"/>
  </mergeCells>
  <dataValidations count="1">
    <dataValidation type="list" allowBlank="1" showErrorMessage="1" sqref="A5:A15">
      <formula1>[2]要素或下拉框值集!#REF!</formula1>
    </dataValidation>
  </dataValidations>
  <hyperlinks>
    <hyperlink ref="A1" location="'Sheet1'!A1" display="附表18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T42"/>
  <sheetViews>
    <sheetView showZeros="0" workbookViewId="0">
      <selection activeCell="A1" sqref="A1"/>
    </sheetView>
  </sheetViews>
  <sheetFormatPr defaultColWidth="9" defaultRowHeight="14.25"/>
  <cols>
    <col min="1" max="1" width="42.1333333333333" style="296" customWidth="1"/>
    <col min="2" max="3" width="10.8833333333333" style="296" customWidth="1"/>
    <col min="4" max="4" width="10.6333333333333" style="296" customWidth="1"/>
    <col min="5" max="5" width="15.6333333333333" style="296" customWidth="1"/>
    <col min="6" max="6" width="29.8833333333333" style="296" customWidth="1"/>
    <col min="7" max="7" width="11.5" style="296" customWidth="1"/>
    <col min="8" max="8" width="8.38333333333333" style="296" customWidth="1"/>
    <col min="9" max="9" width="11.3833333333333" style="296" customWidth="1"/>
    <col min="10" max="10" width="9.75" style="296" customWidth="1"/>
    <col min="11" max="11" width="9.13333333333333" style="296" hidden="1" customWidth="1" outlineLevel="1"/>
    <col min="12" max="12" width="5.68333333333333" style="296" hidden="1" customWidth="1" outlineLevel="1"/>
    <col min="13" max="13" width="7.63333333333333" style="296" hidden="1" customWidth="1" outlineLevel="1"/>
    <col min="14" max="14" width="9.75" style="296" hidden="1" customWidth="1" outlineLevel="1"/>
    <col min="15" max="15" width="7.38333333333333" style="296" hidden="1" customWidth="1" outlineLevel="1"/>
    <col min="16" max="16" width="9.88333333333333" style="296" hidden="1" customWidth="1" outlineLevel="1"/>
    <col min="17" max="18" width="9" style="296" hidden="1" outlineLevel="1"/>
    <col min="19" max="19" width="11.5" style="296" hidden="1" outlineLevel="1"/>
    <col min="20" max="20" width="12.6333333333333" style="296" hidden="1" outlineLevel="1"/>
    <col min="21" max="21" width="9" style="296" collapsed="1"/>
    <col min="22" max="16384" width="9" style="296"/>
  </cols>
  <sheetData>
    <row r="1" s="296" customFormat="1" spans="1:1">
      <c r="A1" s="298" t="s">
        <v>30</v>
      </c>
    </row>
    <row r="2" s="296" customFormat="1" ht="24" customHeight="1" spans="1:13">
      <c r="A2" s="299" t="s">
        <v>3</v>
      </c>
      <c r="B2" s="299"/>
      <c r="C2" s="299"/>
      <c r="D2" s="299"/>
      <c r="E2" s="299"/>
      <c r="F2" s="299"/>
      <c r="G2" s="299"/>
      <c r="H2" s="299"/>
      <c r="I2" s="299"/>
      <c r="J2" s="299"/>
      <c r="K2" s="296">
        <f>C8-45500</f>
        <v>27400</v>
      </c>
      <c r="L2" s="296">
        <f>K2-B8</f>
        <v>9374</v>
      </c>
      <c r="M2" s="296">
        <f>L2/B8</f>
        <v>0.520026628203706</v>
      </c>
    </row>
    <row r="3" s="296" customFormat="1" spans="1:10">
      <c r="A3" s="300"/>
      <c r="B3" s="301"/>
      <c r="C3" s="199"/>
      <c r="D3" s="301"/>
      <c r="E3" s="301"/>
      <c r="F3" s="301"/>
      <c r="G3" s="301"/>
      <c r="H3" s="301"/>
      <c r="I3" s="334" t="s">
        <v>31</v>
      </c>
      <c r="J3" s="334"/>
    </row>
    <row r="4" s="296" customFormat="1" ht="14.1" customHeight="1" spans="1:20">
      <c r="A4" s="302" t="s">
        <v>32</v>
      </c>
      <c r="B4" s="303" t="s">
        <v>33</v>
      </c>
      <c r="C4" s="304" t="s">
        <v>34</v>
      </c>
      <c r="D4" s="305" t="s">
        <v>35</v>
      </c>
      <c r="E4" s="322" t="s">
        <v>36</v>
      </c>
      <c r="F4" s="322" t="s">
        <v>32</v>
      </c>
      <c r="G4" s="303" t="s">
        <v>33</v>
      </c>
      <c r="H4" s="304" t="s">
        <v>34</v>
      </c>
      <c r="I4" s="322" t="s">
        <v>35</v>
      </c>
      <c r="J4" s="322" t="s">
        <v>36</v>
      </c>
      <c r="K4" s="296" t="s">
        <v>37</v>
      </c>
      <c r="L4" s="296" t="s">
        <v>38</v>
      </c>
      <c r="M4" s="296" t="s">
        <v>39</v>
      </c>
      <c r="N4" s="296" t="s">
        <v>40</v>
      </c>
      <c r="O4" s="296" t="s">
        <v>41</v>
      </c>
      <c r="P4" s="296" t="s">
        <v>42</v>
      </c>
      <c r="Q4" s="296" t="s">
        <v>38</v>
      </c>
      <c r="R4" s="296" t="s">
        <v>39</v>
      </c>
      <c r="S4" s="296" t="s">
        <v>40</v>
      </c>
      <c r="T4" s="296" t="s">
        <v>41</v>
      </c>
    </row>
    <row r="5" s="296" customFormat="1" ht="14.1" customHeight="1" spans="1:15">
      <c r="A5" s="306"/>
      <c r="B5" s="307"/>
      <c r="C5" s="308"/>
      <c r="D5" s="309"/>
      <c r="E5" s="302"/>
      <c r="F5" s="302"/>
      <c r="G5" s="307"/>
      <c r="H5" s="308"/>
      <c r="I5" s="335"/>
      <c r="J5" s="302"/>
      <c r="K5" s="296" t="e">
        <f>C5-#REF!</f>
        <v>#REF!</v>
      </c>
      <c r="L5" s="296" t="e">
        <f>C5-#REF!</f>
        <v>#REF!</v>
      </c>
      <c r="M5" s="296">
        <f>C5-B5</f>
        <v>0</v>
      </c>
      <c r="N5" s="350"/>
      <c r="O5" s="350"/>
    </row>
    <row r="6" s="296" customFormat="1" ht="35" customHeight="1" spans="1:20">
      <c r="A6" s="310" t="s">
        <v>43</v>
      </c>
      <c r="B6" s="311">
        <f>B7+B8</f>
        <v>61481</v>
      </c>
      <c r="C6" s="311">
        <f>C7+C8</f>
        <v>104059</v>
      </c>
      <c r="D6" s="312">
        <f t="shared" ref="D6:D28" si="0">IFERROR(((C6/B6)-1)*100,"")</f>
        <v>69.2539158439193</v>
      </c>
      <c r="E6" s="323" t="s">
        <v>44</v>
      </c>
      <c r="F6" s="324" t="s">
        <v>45</v>
      </c>
      <c r="G6" s="319">
        <f>SUM(G7:G28)</f>
        <v>265631</v>
      </c>
      <c r="H6" s="319">
        <f>SUM(H7:H28)</f>
        <v>287216</v>
      </c>
      <c r="I6" s="312">
        <f t="shared" ref="I6:I33" si="1">IFERROR(((H6/G6)-1)*100,"")</f>
        <v>8.12593409654747</v>
      </c>
      <c r="J6" s="336"/>
      <c r="K6" s="296" t="e">
        <f>C6-#REF!</f>
        <v>#REF!</v>
      </c>
      <c r="L6" s="296" t="e">
        <f>C6-#REF!</f>
        <v>#REF!</v>
      </c>
      <c r="M6" s="296">
        <f>C6-B6</f>
        <v>42578</v>
      </c>
      <c r="N6" s="350" t="e">
        <f>C6/#REF!</f>
        <v>#REF!</v>
      </c>
      <c r="O6" s="350" t="e">
        <f>C6/#REF!</f>
        <v>#REF!</v>
      </c>
      <c r="P6" s="296" t="e">
        <f>H6-#REF!</f>
        <v>#REF!</v>
      </c>
      <c r="Q6" s="296" t="e">
        <f>H6-#REF!</f>
        <v>#REF!</v>
      </c>
      <c r="R6" s="296">
        <f>H6-G6</f>
        <v>21585</v>
      </c>
      <c r="S6" s="350" t="e">
        <f>H6/#REF!</f>
        <v>#REF!</v>
      </c>
      <c r="T6" s="350" t="e">
        <f>H6/#REF!</f>
        <v>#REF!</v>
      </c>
    </row>
    <row r="7" s="296" customFormat="1" ht="26" customHeight="1" spans="1:20">
      <c r="A7" s="313" t="s">
        <v>46</v>
      </c>
      <c r="B7" s="314">
        <v>43455</v>
      </c>
      <c r="C7" s="314">
        <v>31159</v>
      </c>
      <c r="D7" s="312">
        <f t="shared" si="0"/>
        <v>-28.2959383270049</v>
      </c>
      <c r="E7" s="312"/>
      <c r="F7" s="325" t="s">
        <v>47</v>
      </c>
      <c r="G7" s="326">
        <v>30190</v>
      </c>
      <c r="H7" s="326">
        <v>29527</v>
      </c>
      <c r="I7" s="312">
        <f t="shared" si="1"/>
        <v>-2.19609142100033</v>
      </c>
      <c r="J7" s="337"/>
      <c r="K7" s="296" t="e">
        <f>C7-#REF!</f>
        <v>#REF!</v>
      </c>
      <c r="L7" s="296" t="e">
        <f>C7-#REF!</f>
        <v>#REF!</v>
      </c>
      <c r="M7" s="296">
        <f>C7-B7</f>
        <v>-12296</v>
      </c>
      <c r="N7" s="350" t="e">
        <f>C7/#REF!</f>
        <v>#REF!</v>
      </c>
      <c r="O7" s="350" t="e">
        <f>C7/#REF!</f>
        <v>#REF!</v>
      </c>
      <c r="P7" s="296" t="e">
        <f>H7-#REF!</f>
        <v>#REF!</v>
      </c>
      <c r="Q7" s="296" t="e">
        <f>H7-#REF!</f>
        <v>#REF!</v>
      </c>
      <c r="R7" s="296">
        <f t="shared" ref="R7:R38" si="2">H7-G7</f>
        <v>-663</v>
      </c>
      <c r="S7" s="350" t="e">
        <f>H7/#REF!</f>
        <v>#REF!</v>
      </c>
      <c r="T7" s="350" t="e">
        <f>H7/#REF!</f>
        <v>#REF!</v>
      </c>
    </row>
    <row r="8" s="296" customFormat="1" ht="33" customHeight="1" spans="1:20">
      <c r="A8" s="315" t="s">
        <v>48</v>
      </c>
      <c r="B8" s="314">
        <v>18026</v>
      </c>
      <c r="C8" s="314">
        <v>72900</v>
      </c>
      <c r="D8" s="312">
        <f t="shared" si="0"/>
        <v>304.415843781205</v>
      </c>
      <c r="E8" s="323" t="s">
        <v>49</v>
      </c>
      <c r="F8" s="325" t="s">
        <v>50</v>
      </c>
      <c r="G8" s="326">
        <v>120</v>
      </c>
      <c r="H8" s="326">
        <v>385</v>
      </c>
      <c r="I8" s="312">
        <f t="shared" si="1"/>
        <v>220.833333333333</v>
      </c>
      <c r="J8" s="338"/>
      <c r="K8" s="296" t="e">
        <f>C8-#REF!</f>
        <v>#REF!</v>
      </c>
      <c r="L8" s="296" t="e">
        <f>C8-#REF!</f>
        <v>#REF!</v>
      </c>
      <c r="M8" s="296">
        <f t="shared" ref="M8:M37" si="3">C8-B8</f>
        <v>54874</v>
      </c>
      <c r="N8" s="350" t="e">
        <f>C8/#REF!</f>
        <v>#REF!</v>
      </c>
      <c r="O8" s="350" t="e">
        <f>C8/#REF!</f>
        <v>#REF!</v>
      </c>
      <c r="P8" s="296" t="e">
        <f>H8-#REF!</f>
        <v>#REF!</v>
      </c>
      <c r="Q8" s="296" t="e">
        <f>H8-#REF!</f>
        <v>#REF!</v>
      </c>
      <c r="R8" s="296">
        <f t="shared" si="2"/>
        <v>265</v>
      </c>
      <c r="S8" s="350" t="e">
        <f>H8/#REF!</f>
        <v>#REF!</v>
      </c>
      <c r="T8" s="350" t="e">
        <f>H8/#REF!</f>
        <v>#REF!</v>
      </c>
    </row>
    <row r="9" s="296" customFormat="1" ht="14.1" customHeight="1" spans="1:20">
      <c r="A9" s="315"/>
      <c r="B9" s="314"/>
      <c r="C9" s="314"/>
      <c r="D9" s="312" t="str">
        <f t="shared" si="0"/>
        <v/>
      </c>
      <c r="E9" s="314"/>
      <c r="F9" s="325" t="s">
        <v>51</v>
      </c>
      <c r="G9" s="326">
        <v>13023</v>
      </c>
      <c r="H9" s="326">
        <v>13560</v>
      </c>
      <c r="I9" s="312">
        <f t="shared" si="1"/>
        <v>4.12347385395071</v>
      </c>
      <c r="J9" s="339"/>
      <c r="K9" s="296" t="e">
        <f>C9-#REF!</f>
        <v>#REF!</v>
      </c>
      <c r="L9" s="296" t="e">
        <f>C9-#REF!</f>
        <v>#REF!</v>
      </c>
      <c r="M9" s="296">
        <f t="shared" si="3"/>
        <v>0</v>
      </c>
      <c r="N9" s="350" t="e">
        <f>C9/#REF!</f>
        <v>#REF!</v>
      </c>
      <c r="O9" s="350" t="e">
        <f>C9/#REF!</f>
        <v>#REF!</v>
      </c>
      <c r="P9" s="296" t="e">
        <f>H9-#REF!</f>
        <v>#REF!</v>
      </c>
      <c r="Q9" s="296" t="e">
        <f>H9-#REF!</f>
        <v>#REF!</v>
      </c>
      <c r="R9" s="296">
        <f t="shared" si="2"/>
        <v>537</v>
      </c>
      <c r="S9" s="350" t="e">
        <f>H9/#REF!</f>
        <v>#REF!</v>
      </c>
      <c r="T9" s="350" t="e">
        <f>H9/#REF!</f>
        <v>#REF!</v>
      </c>
    </row>
    <row r="10" s="296" customFormat="1" ht="14.1" customHeight="1" spans="1:20">
      <c r="A10" s="310" t="s">
        <v>52</v>
      </c>
      <c r="B10" s="314">
        <f>B11+B12</f>
        <v>159036</v>
      </c>
      <c r="C10" s="314">
        <f>C11+C12</f>
        <v>155283</v>
      </c>
      <c r="D10" s="312">
        <f t="shared" si="0"/>
        <v>-2.35984305440278</v>
      </c>
      <c r="E10" s="314"/>
      <c r="F10" s="325" t="s">
        <v>53</v>
      </c>
      <c r="G10" s="314">
        <v>30226</v>
      </c>
      <c r="H10" s="314">
        <v>31186</v>
      </c>
      <c r="I10" s="312">
        <f t="shared" si="1"/>
        <v>3.17607357903791</v>
      </c>
      <c r="J10" s="340"/>
      <c r="K10" s="296" t="e">
        <f>C10-#REF!</f>
        <v>#REF!</v>
      </c>
      <c r="L10" s="296" t="e">
        <f>C10-#REF!</f>
        <v>#REF!</v>
      </c>
      <c r="M10" s="296">
        <f t="shared" si="3"/>
        <v>-3753</v>
      </c>
      <c r="N10" s="350" t="e">
        <f>C10/#REF!</f>
        <v>#REF!</v>
      </c>
      <c r="O10" s="350" t="e">
        <f>C10/#REF!</f>
        <v>#REF!</v>
      </c>
      <c r="P10" s="296" t="e">
        <f>H10-#REF!</f>
        <v>#REF!</v>
      </c>
      <c r="Q10" s="296" t="e">
        <f>H10-#REF!</f>
        <v>#REF!</v>
      </c>
      <c r="R10" s="296">
        <f t="shared" si="2"/>
        <v>960</v>
      </c>
      <c r="S10" s="350" t="e">
        <f>H10/#REF!</f>
        <v>#REF!</v>
      </c>
      <c r="T10" s="350" t="e">
        <f>H10/#REF!</f>
        <v>#REF!</v>
      </c>
    </row>
    <row r="11" s="296" customFormat="1" ht="15" customHeight="1" spans="1:20">
      <c r="A11" s="315" t="s">
        <v>54</v>
      </c>
      <c r="B11" s="314">
        <v>127716</v>
      </c>
      <c r="C11" s="314">
        <v>126191</v>
      </c>
      <c r="D11" s="312">
        <f t="shared" si="0"/>
        <v>-1.19405556077548</v>
      </c>
      <c r="E11" s="314"/>
      <c r="F11" s="325" t="s">
        <v>55</v>
      </c>
      <c r="G11" s="314">
        <v>6092</v>
      </c>
      <c r="H11" s="314">
        <v>7757</v>
      </c>
      <c r="I11" s="312">
        <f t="shared" si="1"/>
        <v>27.3309258043336</v>
      </c>
      <c r="J11" s="340"/>
      <c r="K11" s="296" t="e">
        <f>C11-#REF!</f>
        <v>#REF!</v>
      </c>
      <c r="L11" s="296" t="e">
        <f>C11-#REF!</f>
        <v>#REF!</v>
      </c>
      <c r="M11" s="296">
        <f t="shared" si="3"/>
        <v>-1525</v>
      </c>
      <c r="N11" s="350" t="e">
        <f>C11/#REF!</f>
        <v>#REF!</v>
      </c>
      <c r="O11" s="350" t="e">
        <f>C11/#REF!</f>
        <v>#REF!</v>
      </c>
      <c r="P11" s="296" t="e">
        <f>H11-#REF!</f>
        <v>#REF!</v>
      </c>
      <c r="Q11" s="296" t="e">
        <f>H11-#REF!</f>
        <v>#REF!</v>
      </c>
      <c r="R11" s="296">
        <f t="shared" si="2"/>
        <v>1665</v>
      </c>
      <c r="S11" s="350" t="e">
        <f>H11/#REF!</f>
        <v>#REF!</v>
      </c>
      <c r="T11" s="350" t="e">
        <f>H11/#REF!</f>
        <v>#REF!</v>
      </c>
    </row>
    <row r="12" s="296" customFormat="1" ht="14.1" customHeight="1" spans="1:20">
      <c r="A12" s="315" t="s">
        <v>56</v>
      </c>
      <c r="B12" s="314">
        <v>31320</v>
      </c>
      <c r="C12" s="314">
        <v>29092</v>
      </c>
      <c r="D12" s="312">
        <f t="shared" si="0"/>
        <v>-7.11366538952746</v>
      </c>
      <c r="E12" s="314"/>
      <c r="F12" s="325" t="s">
        <v>57</v>
      </c>
      <c r="G12" s="314">
        <v>3918</v>
      </c>
      <c r="H12" s="314">
        <v>5306</v>
      </c>
      <c r="I12" s="312">
        <f t="shared" si="1"/>
        <v>35.4262378764676</v>
      </c>
      <c r="J12" s="341"/>
      <c r="K12" s="296" t="e">
        <f>C12-#REF!</f>
        <v>#REF!</v>
      </c>
      <c r="L12" s="296" t="e">
        <f>C12-#REF!</f>
        <v>#REF!</v>
      </c>
      <c r="M12" s="296">
        <f t="shared" si="3"/>
        <v>-2228</v>
      </c>
      <c r="N12" s="350" t="e">
        <f>C12/#REF!</f>
        <v>#REF!</v>
      </c>
      <c r="O12" s="350" t="e">
        <f>C12/#REF!</f>
        <v>#REF!</v>
      </c>
      <c r="P12" s="296" t="e">
        <f>H12-#REF!</f>
        <v>#REF!</v>
      </c>
      <c r="Q12" s="296" t="e">
        <f>H12-#REF!</f>
        <v>#REF!</v>
      </c>
      <c r="R12" s="296">
        <f t="shared" si="2"/>
        <v>1388</v>
      </c>
      <c r="S12" s="350" t="e">
        <f>H12/#REF!</f>
        <v>#REF!</v>
      </c>
      <c r="T12" s="350" t="e">
        <f>H12/#REF!</f>
        <v>#REF!</v>
      </c>
    </row>
    <row r="13" s="296" customFormat="1" ht="16" customHeight="1" spans="1:20">
      <c r="A13" s="315"/>
      <c r="B13" s="314"/>
      <c r="C13" s="314"/>
      <c r="D13" s="312" t="str">
        <f t="shared" si="0"/>
        <v/>
      </c>
      <c r="E13" s="314"/>
      <c r="F13" s="325" t="s">
        <v>58</v>
      </c>
      <c r="G13" s="314">
        <v>36809</v>
      </c>
      <c r="H13" s="314">
        <v>41369</v>
      </c>
      <c r="I13" s="312">
        <f t="shared" si="1"/>
        <v>12.3882746067538</v>
      </c>
      <c r="J13" s="342"/>
      <c r="K13" s="296" t="e">
        <f>C13-#REF!</f>
        <v>#REF!</v>
      </c>
      <c r="L13" s="296" t="e">
        <f>C13-#REF!</f>
        <v>#REF!</v>
      </c>
      <c r="M13" s="296">
        <f t="shared" si="3"/>
        <v>0</v>
      </c>
      <c r="N13" s="350" t="e">
        <f>C13/#REF!</f>
        <v>#REF!</v>
      </c>
      <c r="O13" s="350" t="e">
        <f>C13/#REF!</f>
        <v>#REF!</v>
      </c>
      <c r="P13" s="296" t="e">
        <f>H13-#REF!</f>
        <v>#REF!</v>
      </c>
      <c r="Q13" s="296" t="e">
        <f>H13-#REF!</f>
        <v>#REF!</v>
      </c>
      <c r="R13" s="296">
        <f t="shared" si="2"/>
        <v>4560</v>
      </c>
      <c r="S13" s="350" t="e">
        <f>H13/#REF!</f>
        <v>#REF!</v>
      </c>
      <c r="T13" s="350" t="e">
        <f>H13/#REF!</f>
        <v>#REF!</v>
      </c>
    </row>
    <row r="14" s="296" customFormat="1" ht="19" customHeight="1" spans="1:20">
      <c r="A14" s="316"/>
      <c r="B14" s="314"/>
      <c r="C14" s="314"/>
      <c r="D14" s="312" t="str">
        <f t="shared" si="0"/>
        <v/>
      </c>
      <c r="E14" s="314"/>
      <c r="F14" s="327" t="s">
        <v>59</v>
      </c>
      <c r="G14" s="314">
        <v>24895</v>
      </c>
      <c r="H14" s="314">
        <v>22663</v>
      </c>
      <c r="I14" s="312">
        <f t="shared" si="1"/>
        <v>-8.9656557541675</v>
      </c>
      <c r="J14" s="343" t="s">
        <v>60</v>
      </c>
      <c r="K14" s="296" t="e">
        <f>C14-#REF!</f>
        <v>#REF!</v>
      </c>
      <c r="L14" s="296" t="e">
        <f>C14-#REF!</f>
        <v>#REF!</v>
      </c>
      <c r="M14" s="296">
        <f t="shared" si="3"/>
        <v>0</v>
      </c>
      <c r="N14" s="350" t="e">
        <f>C14/#REF!</f>
        <v>#REF!</v>
      </c>
      <c r="O14" s="350" t="e">
        <f>C14/#REF!</f>
        <v>#REF!</v>
      </c>
      <c r="P14" s="296" t="e">
        <f>H14-#REF!</f>
        <v>#REF!</v>
      </c>
      <c r="Q14" s="296" t="e">
        <f>H14-#REF!</f>
        <v>#REF!</v>
      </c>
      <c r="R14" s="296">
        <f t="shared" si="2"/>
        <v>-2232</v>
      </c>
      <c r="S14" s="350" t="e">
        <f>H14/#REF!</f>
        <v>#REF!</v>
      </c>
      <c r="T14" s="350" t="e">
        <f>H14/#REF!</f>
        <v>#REF!</v>
      </c>
    </row>
    <row r="15" s="296" customFormat="1" ht="18" customHeight="1" spans="1:20">
      <c r="A15" s="316"/>
      <c r="B15" s="314"/>
      <c r="C15" s="314"/>
      <c r="D15" s="312" t="str">
        <f t="shared" si="0"/>
        <v/>
      </c>
      <c r="E15" s="314"/>
      <c r="F15" s="325" t="s">
        <v>61</v>
      </c>
      <c r="G15" s="314">
        <v>14030</v>
      </c>
      <c r="H15" s="314">
        <v>10989</v>
      </c>
      <c r="I15" s="312">
        <f t="shared" si="1"/>
        <v>-21.6749821810406</v>
      </c>
      <c r="J15" s="343" t="s">
        <v>62</v>
      </c>
      <c r="K15" s="296" t="e">
        <f>C15-#REF!</f>
        <v>#REF!</v>
      </c>
      <c r="L15" s="296" t="e">
        <f>C15-#REF!</f>
        <v>#REF!</v>
      </c>
      <c r="M15" s="296">
        <f t="shared" si="3"/>
        <v>0</v>
      </c>
      <c r="N15" s="350" t="e">
        <f>C15/#REF!</f>
        <v>#REF!</v>
      </c>
      <c r="O15" s="350" t="e">
        <f>C15/#REF!</f>
        <v>#REF!</v>
      </c>
      <c r="P15" s="296" t="e">
        <f>H15-#REF!</f>
        <v>#REF!</v>
      </c>
      <c r="Q15" s="296" t="e">
        <f>H15-#REF!</f>
        <v>#REF!</v>
      </c>
      <c r="R15" s="296">
        <f t="shared" si="2"/>
        <v>-3041</v>
      </c>
      <c r="S15" s="350" t="e">
        <f>H15/#REF!</f>
        <v>#REF!</v>
      </c>
      <c r="T15" s="350" t="e">
        <f>H15/#REF!</f>
        <v>#REF!</v>
      </c>
    </row>
    <row r="16" s="296" customFormat="1" ht="14.1" customHeight="1" spans="1:20">
      <c r="A16" s="316"/>
      <c r="B16" s="314"/>
      <c r="C16" s="314"/>
      <c r="D16" s="312" t="str">
        <f t="shared" si="0"/>
        <v/>
      </c>
      <c r="E16" s="314"/>
      <c r="F16" s="325" t="s">
        <v>63</v>
      </c>
      <c r="G16" s="314">
        <v>18567</v>
      </c>
      <c r="H16" s="314">
        <v>24605</v>
      </c>
      <c r="I16" s="312">
        <f t="shared" si="1"/>
        <v>32.5200624764367</v>
      </c>
      <c r="J16" s="343"/>
      <c r="K16" s="296" t="e">
        <f>C16-#REF!</f>
        <v>#REF!</v>
      </c>
      <c r="L16" s="296" t="e">
        <f>C16-#REF!</f>
        <v>#REF!</v>
      </c>
      <c r="M16" s="296">
        <f t="shared" si="3"/>
        <v>0</v>
      </c>
      <c r="N16" s="350" t="e">
        <f>C16/#REF!</f>
        <v>#REF!</v>
      </c>
      <c r="O16" s="350" t="e">
        <f>C16/#REF!</f>
        <v>#REF!</v>
      </c>
      <c r="P16" s="296" t="e">
        <f>H16-#REF!</f>
        <v>#REF!</v>
      </c>
      <c r="Q16" s="296" t="e">
        <f>H16-#REF!</f>
        <v>#REF!</v>
      </c>
      <c r="R16" s="296">
        <f t="shared" si="2"/>
        <v>6038</v>
      </c>
      <c r="S16" s="350" t="e">
        <f>H16/#REF!</f>
        <v>#REF!</v>
      </c>
      <c r="T16" s="350" t="e">
        <f>H16/#REF!</f>
        <v>#REF!</v>
      </c>
    </row>
    <row r="17" s="296" customFormat="1" ht="14.1" customHeight="1" spans="1:20">
      <c r="A17" s="316"/>
      <c r="B17" s="314"/>
      <c r="C17" s="314"/>
      <c r="D17" s="312" t="str">
        <f t="shared" si="0"/>
        <v/>
      </c>
      <c r="E17" s="314"/>
      <c r="F17" s="325" t="s">
        <v>64</v>
      </c>
      <c r="G17" s="314">
        <v>39267</v>
      </c>
      <c r="H17" s="314">
        <v>47984</v>
      </c>
      <c r="I17" s="312">
        <f t="shared" si="1"/>
        <v>22.1993022130542</v>
      </c>
      <c r="J17" s="341"/>
      <c r="K17" s="296" t="e">
        <f>C17-#REF!</f>
        <v>#REF!</v>
      </c>
      <c r="L17" s="296" t="e">
        <f>C17-#REF!</f>
        <v>#REF!</v>
      </c>
      <c r="M17" s="296">
        <f t="shared" si="3"/>
        <v>0</v>
      </c>
      <c r="N17" s="350" t="e">
        <f>C17/#REF!</f>
        <v>#REF!</v>
      </c>
      <c r="O17" s="350" t="e">
        <f>C17/#REF!</f>
        <v>#REF!</v>
      </c>
      <c r="P17" s="296" t="e">
        <f>H17-#REF!</f>
        <v>#REF!</v>
      </c>
      <c r="Q17" s="296" t="e">
        <f>H17-#REF!</f>
        <v>#REF!</v>
      </c>
      <c r="R17" s="296">
        <f t="shared" si="2"/>
        <v>8717</v>
      </c>
      <c r="S17" s="350" t="e">
        <f>H17/#REF!</f>
        <v>#REF!</v>
      </c>
      <c r="T17" s="350" t="e">
        <f>H17/#REF!</f>
        <v>#REF!</v>
      </c>
    </row>
    <row r="18" s="296" customFormat="1" ht="14.1" customHeight="1" spans="1:20">
      <c r="A18" s="316"/>
      <c r="B18" s="314"/>
      <c r="C18" s="314"/>
      <c r="D18" s="312" t="str">
        <f t="shared" si="0"/>
        <v/>
      </c>
      <c r="E18" s="314"/>
      <c r="F18" s="325" t="s">
        <v>65</v>
      </c>
      <c r="G18" s="314">
        <v>8090</v>
      </c>
      <c r="H18" s="314">
        <v>8420</v>
      </c>
      <c r="I18" s="312">
        <f t="shared" si="1"/>
        <v>4.07911001236094</v>
      </c>
      <c r="J18" s="343"/>
      <c r="K18" s="296" t="e">
        <f>C18-#REF!</f>
        <v>#REF!</v>
      </c>
      <c r="L18" s="296" t="e">
        <f>C18-#REF!</f>
        <v>#REF!</v>
      </c>
      <c r="M18" s="296">
        <f t="shared" si="3"/>
        <v>0</v>
      </c>
      <c r="N18" s="350" t="e">
        <f>C18/#REF!</f>
        <v>#REF!</v>
      </c>
      <c r="O18" s="350" t="e">
        <f>C18/#REF!</f>
        <v>#REF!</v>
      </c>
      <c r="P18" s="296" t="e">
        <f>H18-#REF!</f>
        <v>#REF!</v>
      </c>
      <c r="Q18" s="296" t="e">
        <f>H18-#REF!</f>
        <v>#REF!</v>
      </c>
      <c r="R18" s="296">
        <f t="shared" si="2"/>
        <v>330</v>
      </c>
      <c r="S18" s="350" t="e">
        <f>H18/#REF!</f>
        <v>#REF!</v>
      </c>
      <c r="T18" s="350" t="e">
        <f>H18/#REF!</f>
        <v>#REF!</v>
      </c>
    </row>
    <row r="19" s="296" customFormat="1" ht="14.1" customHeight="1" spans="1:20">
      <c r="A19" s="315"/>
      <c r="B19" s="314"/>
      <c r="C19" s="314"/>
      <c r="D19" s="312" t="str">
        <f t="shared" si="0"/>
        <v/>
      </c>
      <c r="E19" s="314"/>
      <c r="F19" s="325" t="s">
        <v>66</v>
      </c>
      <c r="G19" s="314">
        <v>3213</v>
      </c>
      <c r="H19" s="314">
        <v>2791</v>
      </c>
      <c r="I19" s="312">
        <f t="shared" si="1"/>
        <v>-13.1341425459073</v>
      </c>
      <c r="J19" s="344"/>
      <c r="K19" s="296" t="e">
        <f>C19-#REF!</f>
        <v>#REF!</v>
      </c>
      <c r="L19" s="296" t="e">
        <f>C19-#REF!</f>
        <v>#REF!</v>
      </c>
      <c r="M19" s="296">
        <f t="shared" si="3"/>
        <v>0</v>
      </c>
      <c r="N19" s="350" t="e">
        <f>C19/#REF!</f>
        <v>#REF!</v>
      </c>
      <c r="O19" s="350" t="e">
        <f>C19/#REF!</f>
        <v>#REF!</v>
      </c>
      <c r="P19" s="296" t="e">
        <f>H19-#REF!</f>
        <v>#REF!</v>
      </c>
      <c r="Q19" s="296" t="e">
        <f>H19-#REF!</f>
        <v>#REF!</v>
      </c>
      <c r="R19" s="296">
        <f t="shared" si="2"/>
        <v>-422</v>
      </c>
      <c r="S19" s="350" t="e">
        <f>H19/#REF!</f>
        <v>#REF!</v>
      </c>
      <c r="T19" s="350" t="e">
        <f>H19/#REF!</f>
        <v>#REF!</v>
      </c>
    </row>
    <row r="20" s="296" customFormat="1" ht="14.1" customHeight="1" spans="1:20">
      <c r="A20" s="315"/>
      <c r="B20" s="314"/>
      <c r="C20" s="314"/>
      <c r="D20" s="312" t="str">
        <f t="shared" si="0"/>
        <v/>
      </c>
      <c r="E20" s="314"/>
      <c r="F20" s="325" t="s">
        <v>67</v>
      </c>
      <c r="G20" s="314">
        <v>4989</v>
      </c>
      <c r="H20" s="314">
        <v>2105</v>
      </c>
      <c r="I20" s="312">
        <f t="shared" si="1"/>
        <v>-57.8071757867308</v>
      </c>
      <c r="J20" s="345"/>
      <c r="K20" s="296" t="e">
        <f>C20-#REF!</f>
        <v>#REF!</v>
      </c>
      <c r="L20" s="296" t="e">
        <f>C20-#REF!</f>
        <v>#REF!</v>
      </c>
      <c r="M20" s="296">
        <f t="shared" si="3"/>
        <v>0</v>
      </c>
      <c r="N20" s="350" t="e">
        <f>C20/#REF!</f>
        <v>#REF!</v>
      </c>
      <c r="O20" s="350" t="e">
        <f>C20/#REF!</f>
        <v>#REF!</v>
      </c>
      <c r="P20" s="296" t="e">
        <f>H20-#REF!</f>
        <v>#REF!</v>
      </c>
      <c r="Q20" s="296" t="e">
        <f>H20-#REF!</f>
        <v>#REF!</v>
      </c>
      <c r="R20" s="296">
        <f t="shared" si="2"/>
        <v>-2884</v>
      </c>
      <c r="S20" s="350" t="e">
        <f>H20/#REF!</f>
        <v>#REF!</v>
      </c>
      <c r="T20" s="350" t="e">
        <f>H20/#REF!</f>
        <v>#REF!</v>
      </c>
    </row>
    <row r="21" s="296" customFormat="1" ht="14.1" customHeight="1" spans="1:20">
      <c r="A21" s="315"/>
      <c r="B21" s="314"/>
      <c r="C21" s="314"/>
      <c r="D21" s="312" t="str">
        <f t="shared" si="0"/>
        <v/>
      </c>
      <c r="E21" s="314"/>
      <c r="F21" s="325" t="s">
        <v>68</v>
      </c>
      <c r="G21" s="314">
        <v>100</v>
      </c>
      <c r="H21" s="314">
        <v>82</v>
      </c>
      <c r="I21" s="312">
        <f t="shared" si="1"/>
        <v>-18</v>
      </c>
      <c r="J21" s="344"/>
      <c r="K21" s="296" t="e">
        <f>C21-#REF!</f>
        <v>#REF!</v>
      </c>
      <c r="L21" s="296" t="e">
        <f>C21-#REF!</f>
        <v>#REF!</v>
      </c>
      <c r="M21" s="296">
        <f t="shared" si="3"/>
        <v>0</v>
      </c>
      <c r="N21" s="350" t="e">
        <f>C21/#REF!</f>
        <v>#REF!</v>
      </c>
      <c r="O21" s="350" t="e">
        <f>C21/#REF!</f>
        <v>#REF!</v>
      </c>
      <c r="P21" s="296" t="e">
        <f>H21-#REF!</f>
        <v>#REF!</v>
      </c>
      <c r="Q21" s="296" t="e">
        <f>H21-#REF!</f>
        <v>#REF!</v>
      </c>
      <c r="R21" s="296">
        <f t="shared" si="2"/>
        <v>-18</v>
      </c>
      <c r="S21" s="350" t="e">
        <f>H21/#REF!</f>
        <v>#REF!</v>
      </c>
      <c r="T21" s="350" t="e">
        <f>H21/#REF!</f>
        <v>#REF!</v>
      </c>
    </row>
    <row r="22" s="296" customFormat="1" ht="14.1" customHeight="1" spans="1:20">
      <c r="A22" s="315"/>
      <c r="B22" s="314"/>
      <c r="C22" s="314"/>
      <c r="D22" s="312" t="str">
        <f t="shared" si="0"/>
        <v/>
      </c>
      <c r="E22" s="314"/>
      <c r="F22" s="325" t="s">
        <v>69</v>
      </c>
      <c r="G22" s="314">
        <v>2912</v>
      </c>
      <c r="H22" s="314">
        <v>5090</v>
      </c>
      <c r="I22" s="312">
        <f t="shared" si="1"/>
        <v>74.793956043956</v>
      </c>
      <c r="J22" s="346"/>
      <c r="K22" s="296" t="e">
        <f>C22-#REF!</f>
        <v>#REF!</v>
      </c>
      <c r="L22" s="296" t="e">
        <f>C22-#REF!</f>
        <v>#REF!</v>
      </c>
      <c r="M22" s="296">
        <f t="shared" si="3"/>
        <v>0</v>
      </c>
      <c r="N22" s="350" t="e">
        <f>C22/#REF!</f>
        <v>#REF!</v>
      </c>
      <c r="O22" s="350" t="e">
        <f>C22/#REF!</f>
        <v>#REF!</v>
      </c>
      <c r="P22" s="296" t="e">
        <f>H22-#REF!</f>
        <v>#REF!</v>
      </c>
      <c r="Q22" s="296" t="e">
        <f>H22-#REF!</f>
        <v>#REF!</v>
      </c>
      <c r="R22" s="296">
        <f t="shared" si="2"/>
        <v>2178</v>
      </c>
      <c r="S22" s="350" t="e">
        <f>H22/#REF!</f>
        <v>#REF!</v>
      </c>
      <c r="T22" s="350" t="e">
        <f>H22/#REF!</f>
        <v>#REF!</v>
      </c>
    </row>
    <row r="23" s="296" customFormat="1" ht="14.1" customHeight="1" spans="1:20">
      <c r="A23" s="315"/>
      <c r="B23" s="314"/>
      <c r="C23" s="314"/>
      <c r="D23" s="312" t="str">
        <f t="shared" si="0"/>
        <v/>
      </c>
      <c r="E23" s="314"/>
      <c r="F23" s="325" t="s">
        <v>70</v>
      </c>
      <c r="G23" s="314">
        <v>17235</v>
      </c>
      <c r="H23" s="314">
        <v>17680</v>
      </c>
      <c r="I23" s="312">
        <f t="shared" si="1"/>
        <v>2.58195532346968</v>
      </c>
      <c r="J23" s="346"/>
      <c r="K23" s="296" t="e">
        <f>C23-#REF!</f>
        <v>#REF!</v>
      </c>
      <c r="L23" s="296" t="e">
        <f>C23-#REF!</f>
        <v>#REF!</v>
      </c>
      <c r="M23" s="296">
        <f t="shared" si="3"/>
        <v>0</v>
      </c>
      <c r="N23" s="350" t="e">
        <f>C23/#REF!</f>
        <v>#REF!</v>
      </c>
      <c r="O23" s="350" t="e">
        <f>C23/#REF!</f>
        <v>#REF!</v>
      </c>
      <c r="P23" s="296" t="e">
        <f>H23-#REF!</f>
        <v>#REF!</v>
      </c>
      <c r="Q23" s="296" t="e">
        <f>H23-#REF!</f>
        <v>#REF!</v>
      </c>
      <c r="R23" s="296">
        <f t="shared" si="2"/>
        <v>445</v>
      </c>
      <c r="S23" s="350" t="e">
        <f>H23/#REF!</f>
        <v>#REF!</v>
      </c>
      <c r="T23" s="350" t="e">
        <f>H23/#REF!</f>
        <v>#REF!</v>
      </c>
    </row>
    <row r="24" s="296" customFormat="1" ht="14.1" customHeight="1" spans="1:20">
      <c r="A24" s="315"/>
      <c r="B24" s="314"/>
      <c r="C24" s="314"/>
      <c r="D24" s="312" t="str">
        <f t="shared" si="0"/>
        <v/>
      </c>
      <c r="E24" s="314"/>
      <c r="F24" s="325" t="s">
        <v>71</v>
      </c>
      <c r="G24" s="314">
        <v>1098</v>
      </c>
      <c r="H24" s="314">
        <v>1605</v>
      </c>
      <c r="I24" s="312">
        <f t="shared" si="1"/>
        <v>46.1748633879781</v>
      </c>
      <c r="J24" s="341"/>
      <c r="K24" s="296" t="e">
        <f>C24-#REF!</f>
        <v>#REF!</v>
      </c>
      <c r="L24" s="296" t="e">
        <f>C24-#REF!</f>
        <v>#REF!</v>
      </c>
      <c r="M24" s="296">
        <f t="shared" si="3"/>
        <v>0</v>
      </c>
      <c r="N24" s="350" t="e">
        <f>C24/#REF!</f>
        <v>#REF!</v>
      </c>
      <c r="O24" s="350" t="e">
        <f>C24/#REF!</f>
        <v>#REF!</v>
      </c>
      <c r="P24" s="296" t="e">
        <f>H24-#REF!</f>
        <v>#REF!</v>
      </c>
      <c r="Q24" s="296" t="e">
        <f>H24-#REF!</f>
        <v>#REF!</v>
      </c>
      <c r="R24" s="296">
        <f t="shared" si="2"/>
        <v>507</v>
      </c>
      <c r="S24" s="350" t="e">
        <f>H24/#REF!</f>
        <v>#REF!</v>
      </c>
      <c r="T24" s="350" t="e">
        <f>H24/#REF!</f>
        <v>#REF!</v>
      </c>
    </row>
    <row r="25" s="296" customFormat="1" ht="14.1" customHeight="1" spans="1:20">
      <c r="A25" s="310" t="s">
        <v>72</v>
      </c>
      <c r="B25" s="314">
        <f>B26+B27</f>
        <v>32973</v>
      </c>
      <c r="C25" s="314">
        <f>C26+C27</f>
        <v>63707</v>
      </c>
      <c r="D25" s="312"/>
      <c r="E25" s="328"/>
      <c r="F25" s="325" t="s">
        <v>73</v>
      </c>
      <c r="G25" s="314">
        <v>1945</v>
      </c>
      <c r="H25" s="314">
        <v>2571</v>
      </c>
      <c r="I25" s="312">
        <f t="shared" si="1"/>
        <v>32.1850899742931</v>
      </c>
      <c r="J25" s="341"/>
      <c r="K25" s="296" t="e">
        <f>C25-#REF!</f>
        <v>#REF!</v>
      </c>
      <c r="L25" s="296" t="e">
        <f>C25-#REF!</f>
        <v>#REF!</v>
      </c>
      <c r="M25" s="296">
        <f t="shared" si="3"/>
        <v>30734</v>
      </c>
      <c r="N25" s="350" t="e">
        <f>C25/#REF!</f>
        <v>#REF!</v>
      </c>
      <c r="O25" s="350" t="e">
        <f>C25/#REF!</f>
        <v>#REF!</v>
      </c>
      <c r="P25" s="296" t="e">
        <f>H25-#REF!</f>
        <v>#REF!</v>
      </c>
      <c r="Q25" s="296" t="e">
        <f>H25-#REF!</f>
        <v>#REF!</v>
      </c>
      <c r="R25" s="296">
        <f t="shared" si="2"/>
        <v>626</v>
      </c>
      <c r="S25" s="350" t="e">
        <f>H25/#REF!</f>
        <v>#REF!</v>
      </c>
      <c r="T25" s="350" t="e">
        <f>H25/#REF!</f>
        <v>#REF!</v>
      </c>
    </row>
    <row r="26" s="296" customFormat="1" ht="14.1" customHeight="1" spans="1:20">
      <c r="A26" s="316" t="s">
        <v>74</v>
      </c>
      <c r="B26" s="314">
        <v>20473</v>
      </c>
      <c r="C26" s="314">
        <v>56709</v>
      </c>
      <c r="D26" s="312"/>
      <c r="E26" s="329"/>
      <c r="F26" s="325" t="s">
        <v>75</v>
      </c>
      <c r="G26" s="314">
        <v>14</v>
      </c>
      <c r="H26" s="314"/>
      <c r="I26" s="312"/>
      <c r="J26" s="347"/>
      <c r="K26" s="296" t="e">
        <f>C26-#REF!</f>
        <v>#REF!</v>
      </c>
      <c r="L26" s="296" t="e">
        <f>C26-#REF!</f>
        <v>#REF!</v>
      </c>
      <c r="M26" s="296">
        <f t="shared" si="3"/>
        <v>36236</v>
      </c>
      <c r="N26" s="350" t="e">
        <f>C26/#REF!</f>
        <v>#REF!</v>
      </c>
      <c r="O26" s="350" t="e">
        <f>C26/#REF!</f>
        <v>#REF!</v>
      </c>
      <c r="P26" s="296" t="e">
        <f>H26-#REF!</f>
        <v>#REF!</v>
      </c>
      <c r="Q26" s="296" t="e">
        <f>H26-#REF!</f>
        <v>#REF!</v>
      </c>
      <c r="R26" s="296">
        <f t="shared" si="2"/>
        <v>-14</v>
      </c>
      <c r="S26" s="350" t="e">
        <f>H26/#REF!</f>
        <v>#REF!</v>
      </c>
      <c r="T26" s="350" t="e">
        <f>H26/#REF!</f>
        <v>#REF!</v>
      </c>
    </row>
    <row r="27" s="296" customFormat="1" ht="14.1" customHeight="1" spans="1:20">
      <c r="A27" s="317" t="s">
        <v>76</v>
      </c>
      <c r="B27" s="314">
        <v>12500</v>
      </c>
      <c r="C27" s="314">
        <v>6998</v>
      </c>
      <c r="D27" s="312"/>
      <c r="E27" s="329"/>
      <c r="F27" s="325" t="s">
        <v>77</v>
      </c>
      <c r="G27" s="314">
        <v>8526</v>
      </c>
      <c r="H27" s="314">
        <v>9534</v>
      </c>
      <c r="I27" s="312">
        <f t="shared" si="1"/>
        <v>11.8226600985222</v>
      </c>
      <c r="J27" s="348"/>
      <c r="K27" s="296" t="e">
        <f>C27-#REF!</f>
        <v>#REF!</v>
      </c>
      <c r="L27" s="296" t="e">
        <f>C27-#REF!</f>
        <v>#REF!</v>
      </c>
      <c r="M27" s="296">
        <f t="shared" si="3"/>
        <v>-5502</v>
      </c>
      <c r="N27" s="350" t="e">
        <f>C27/#REF!</f>
        <v>#REF!</v>
      </c>
      <c r="O27" s="350" t="e">
        <f>C27/#REF!</f>
        <v>#REF!</v>
      </c>
      <c r="P27" s="296" t="e">
        <f>H27-#REF!</f>
        <v>#REF!</v>
      </c>
      <c r="Q27" s="296" t="e">
        <f>H27-#REF!</f>
        <v>#REF!</v>
      </c>
      <c r="R27" s="296">
        <f t="shared" si="2"/>
        <v>1008</v>
      </c>
      <c r="S27" s="350" t="e">
        <f>H27/#REF!</f>
        <v>#REF!</v>
      </c>
      <c r="T27" s="350" t="e">
        <f>H27/#REF!</f>
        <v>#REF!</v>
      </c>
    </row>
    <row r="28" s="296" customFormat="1" ht="14.1" customHeight="1" spans="1:20">
      <c r="A28" s="315"/>
      <c r="B28" s="314"/>
      <c r="C28" s="314"/>
      <c r="D28" s="312" t="str">
        <f>IFERROR(((C28/B28)-1)*100,"")</f>
        <v/>
      </c>
      <c r="E28" s="330"/>
      <c r="F28" s="325" t="s">
        <v>78</v>
      </c>
      <c r="G28" s="314">
        <v>372</v>
      </c>
      <c r="H28" s="314">
        <v>2007</v>
      </c>
      <c r="I28" s="312">
        <f t="shared" si="1"/>
        <v>439.516129032258</v>
      </c>
      <c r="J28" s="341"/>
      <c r="K28" s="296" t="e">
        <f>C28-#REF!</f>
        <v>#REF!</v>
      </c>
      <c r="L28" s="296" t="e">
        <f>C28-#REF!</f>
        <v>#REF!</v>
      </c>
      <c r="M28" s="296">
        <f t="shared" si="3"/>
        <v>0</v>
      </c>
      <c r="N28" s="350" t="e">
        <f>C28/#REF!</f>
        <v>#REF!</v>
      </c>
      <c r="O28" s="350" t="e">
        <f>C28/#REF!</f>
        <v>#REF!</v>
      </c>
      <c r="P28" s="296" t="e">
        <f>H28-#REF!</f>
        <v>#REF!</v>
      </c>
      <c r="Q28" s="296" t="e">
        <f>H28-#REF!</f>
        <v>#REF!</v>
      </c>
      <c r="R28" s="296">
        <f t="shared" si="2"/>
        <v>1635</v>
      </c>
      <c r="S28" s="350" t="e">
        <f>H28/#REF!</f>
        <v>#REF!</v>
      </c>
      <c r="T28" s="350" t="e">
        <f>H28/#REF!</f>
        <v>#REF!</v>
      </c>
    </row>
    <row r="29" s="297" customFormat="1" ht="14.1" customHeight="1" spans="1:20">
      <c r="A29" s="310" t="s">
        <v>79</v>
      </c>
      <c r="B29" s="314">
        <v>20673</v>
      </c>
      <c r="C29" s="314">
        <v>27382</v>
      </c>
      <c r="D29" s="312"/>
      <c r="E29" s="329"/>
      <c r="F29" s="324" t="s">
        <v>80</v>
      </c>
      <c r="G29" s="314">
        <v>20477</v>
      </c>
      <c r="H29" s="314">
        <v>56709</v>
      </c>
      <c r="I29" s="312"/>
      <c r="J29" s="348"/>
      <c r="K29" s="296" t="e">
        <f>C29-#REF!</f>
        <v>#REF!</v>
      </c>
      <c r="L29" s="296" t="e">
        <f>C29-#REF!</f>
        <v>#REF!</v>
      </c>
      <c r="M29" s="296">
        <f t="shared" si="3"/>
        <v>6709</v>
      </c>
      <c r="N29" s="350" t="e">
        <f>C29/#REF!</f>
        <v>#REF!</v>
      </c>
      <c r="O29" s="350" t="e">
        <f>C29/#REF!</f>
        <v>#REF!</v>
      </c>
      <c r="P29" s="296" t="e">
        <f>H29-#REF!</f>
        <v>#REF!</v>
      </c>
      <c r="Q29" s="296" t="e">
        <f>H29-#REF!</f>
        <v>#REF!</v>
      </c>
      <c r="R29" s="296">
        <f t="shared" si="2"/>
        <v>36232</v>
      </c>
      <c r="S29" s="350" t="e">
        <f>H29/#REF!</f>
        <v>#REF!</v>
      </c>
      <c r="T29" s="350" t="e">
        <f>H29/#REF!</f>
        <v>#REF!</v>
      </c>
    </row>
    <row r="30" s="296" customFormat="1" ht="14.1" customHeight="1" spans="1:20">
      <c r="A30" s="315"/>
      <c r="B30" s="314"/>
      <c r="C30" s="314"/>
      <c r="D30" s="312" t="str">
        <f>IFERROR(((C30/B30)-1)*100,"")</f>
        <v/>
      </c>
      <c r="E30" s="329"/>
      <c r="F30" s="324" t="s">
        <v>81</v>
      </c>
      <c r="G30" s="314">
        <f>G31+G32</f>
        <v>15556</v>
      </c>
      <c r="H30" s="314">
        <f>H31+H32</f>
        <v>12892</v>
      </c>
      <c r="I30" s="312"/>
      <c r="J30" s="348"/>
      <c r="K30" s="296" t="e">
        <f>C30-#REF!</f>
        <v>#REF!</v>
      </c>
      <c r="L30" s="296" t="e">
        <f>C30-#REF!</f>
        <v>#REF!</v>
      </c>
      <c r="M30" s="296">
        <f t="shared" si="3"/>
        <v>0</v>
      </c>
      <c r="N30" s="350" t="e">
        <f>C30/#REF!</f>
        <v>#REF!</v>
      </c>
      <c r="O30" s="350" t="e">
        <f>C30/#REF!</f>
        <v>#REF!</v>
      </c>
      <c r="P30" s="296" t="e">
        <f>H30-#REF!</f>
        <v>#REF!</v>
      </c>
      <c r="Q30" s="296" t="e">
        <f>H30-#REF!</f>
        <v>#REF!</v>
      </c>
      <c r="R30" s="296">
        <f t="shared" si="2"/>
        <v>-2664</v>
      </c>
      <c r="S30" s="350" t="e">
        <f>H30/#REF!</f>
        <v>#REF!</v>
      </c>
      <c r="T30" s="350" t="e">
        <f>H30/#REF!</f>
        <v>#REF!</v>
      </c>
    </row>
    <row r="31" s="296" customFormat="1" ht="14.1" customHeight="1" spans="1:20">
      <c r="A31" s="310" t="s">
        <v>82</v>
      </c>
      <c r="B31" s="314">
        <v>50777</v>
      </c>
      <c r="C31" s="314">
        <v>52853</v>
      </c>
      <c r="D31" s="312"/>
      <c r="E31" s="329"/>
      <c r="F31" s="331" t="s">
        <v>83</v>
      </c>
      <c r="G31" s="314">
        <v>726</v>
      </c>
      <c r="H31" s="314">
        <v>726</v>
      </c>
      <c r="I31" s="312"/>
      <c r="J31" s="348"/>
      <c r="K31" s="296" t="e">
        <f>C31-#REF!</f>
        <v>#REF!</v>
      </c>
      <c r="L31" s="296" t="e">
        <f>C31-#REF!</f>
        <v>#REF!</v>
      </c>
      <c r="M31" s="296">
        <f t="shared" si="3"/>
        <v>2076</v>
      </c>
      <c r="N31" s="350" t="e">
        <f>C31/#REF!</f>
        <v>#REF!</v>
      </c>
      <c r="O31" s="350" t="e">
        <f>C31/#REF!</f>
        <v>#REF!</v>
      </c>
      <c r="P31" s="296" t="e">
        <f>H31-#REF!</f>
        <v>#REF!</v>
      </c>
      <c r="Q31" s="296" t="e">
        <f>H31-#REF!</f>
        <v>#REF!</v>
      </c>
      <c r="R31" s="296">
        <f t="shared" si="2"/>
        <v>0</v>
      </c>
      <c r="S31" s="350" t="e">
        <f>H31/#REF!</f>
        <v>#REF!</v>
      </c>
      <c r="T31" s="350" t="e">
        <f>H31/#REF!</f>
        <v>#REF!</v>
      </c>
    </row>
    <row r="32" s="296" customFormat="1" ht="14.1" customHeight="1" spans="1:20">
      <c r="A32" s="316"/>
      <c r="B32" s="314"/>
      <c r="C32" s="314"/>
      <c r="D32" s="312" t="str">
        <f>IFERROR(((C32/B32)-1)*100,"")</f>
        <v/>
      </c>
      <c r="E32" s="329"/>
      <c r="F32" s="332" t="s">
        <v>84</v>
      </c>
      <c r="G32" s="314">
        <v>14830</v>
      </c>
      <c r="H32" s="314">
        <v>12166</v>
      </c>
      <c r="I32" s="312"/>
      <c r="J32" s="348"/>
      <c r="K32" s="296" t="e">
        <f>C32-#REF!</f>
        <v>#REF!</v>
      </c>
      <c r="L32" s="296" t="e">
        <f>C32-#REF!</f>
        <v>#REF!</v>
      </c>
      <c r="M32" s="296">
        <f t="shared" si="3"/>
        <v>0</v>
      </c>
      <c r="N32" s="350" t="e">
        <f>C32/#REF!</f>
        <v>#REF!</v>
      </c>
      <c r="O32" s="350" t="e">
        <f>C32/#REF!</f>
        <v>#REF!</v>
      </c>
      <c r="P32" s="296" t="e">
        <f>H32-#REF!</f>
        <v>#REF!</v>
      </c>
      <c r="Q32" s="296" t="e">
        <f>H32-#REF!</f>
        <v>#REF!</v>
      </c>
      <c r="R32" s="296">
        <f t="shared" si="2"/>
        <v>-2664</v>
      </c>
      <c r="S32" s="350" t="e">
        <f>H32/#REF!</f>
        <v>#REF!</v>
      </c>
      <c r="T32" s="350" t="e">
        <f>H32/#REF!</f>
        <v>#REF!</v>
      </c>
    </row>
    <row r="33" s="296" customFormat="1" ht="14.1" customHeight="1" spans="1:20">
      <c r="A33" s="310" t="s">
        <v>85</v>
      </c>
      <c r="B33" s="314">
        <f>B34+B35+B36</f>
        <v>56959</v>
      </c>
      <c r="C33" s="314">
        <f>C34+C35+C36</f>
        <v>47245</v>
      </c>
      <c r="D33" s="312"/>
      <c r="E33" s="329"/>
      <c r="F33" s="324" t="s">
        <v>86</v>
      </c>
      <c r="G33" s="314">
        <v>27382</v>
      </c>
      <c r="H33" s="314">
        <v>31169</v>
      </c>
      <c r="I33" s="312"/>
      <c r="J33" s="348"/>
      <c r="K33" s="296" t="e">
        <f>C33-#REF!</f>
        <v>#REF!</v>
      </c>
      <c r="L33" s="296" t="e">
        <f>C33-#REF!</f>
        <v>#REF!</v>
      </c>
      <c r="M33" s="296">
        <f t="shared" si="3"/>
        <v>-9714</v>
      </c>
      <c r="N33" s="350" t="e">
        <f>C33/#REF!</f>
        <v>#REF!</v>
      </c>
      <c r="O33" s="350" t="e">
        <f>C33/#REF!</f>
        <v>#REF!</v>
      </c>
      <c r="P33" s="296" t="e">
        <f>H33-#REF!</f>
        <v>#REF!</v>
      </c>
      <c r="Q33" s="296" t="e">
        <f>H33-#REF!</f>
        <v>#REF!</v>
      </c>
      <c r="R33" s="296">
        <f t="shared" si="2"/>
        <v>3787</v>
      </c>
      <c r="S33" s="350" t="e">
        <f>H33/#REF!</f>
        <v>#REF!</v>
      </c>
      <c r="T33" s="350" t="e">
        <f>H33/#REF!</f>
        <v>#REF!</v>
      </c>
    </row>
    <row r="34" s="296" customFormat="1" ht="14.1" customHeight="1" spans="1:20">
      <c r="A34" s="156" t="s">
        <v>87</v>
      </c>
      <c r="B34" s="314">
        <v>39144</v>
      </c>
      <c r="C34" s="314"/>
      <c r="D34" s="312"/>
      <c r="E34" s="329"/>
      <c r="F34" s="324" t="s">
        <v>88</v>
      </c>
      <c r="G34" s="314">
        <v>52853</v>
      </c>
      <c r="H34" s="314">
        <f>C37-H6-H29-H30-H33</f>
        <v>62543</v>
      </c>
      <c r="I34" s="312"/>
      <c r="J34" s="349"/>
      <c r="K34" s="296" t="e">
        <f>C34-#REF!</f>
        <v>#REF!</v>
      </c>
      <c r="L34" s="296" t="e">
        <f>C34-#REF!</f>
        <v>#REF!</v>
      </c>
      <c r="M34" s="296">
        <f t="shared" si="3"/>
        <v>-39144</v>
      </c>
      <c r="N34" s="350" t="e">
        <f>C34/#REF!</f>
        <v>#REF!</v>
      </c>
      <c r="O34" s="350" t="e">
        <f>C34/#REF!</f>
        <v>#REF!</v>
      </c>
      <c r="P34" s="296" t="e">
        <f>H34-#REF!</f>
        <v>#REF!</v>
      </c>
      <c r="Q34" s="296" t="e">
        <f>H34-#REF!</f>
        <v>#REF!</v>
      </c>
      <c r="R34" s="296">
        <f t="shared" si="2"/>
        <v>9690</v>
      </c>
      <c r="S34" s="350" t="e">
        <f>H34/#REF!</f>
        <v>#REF!</v>
      </c>
      <c r="T34" s="350" t="e">
        <f>H34/#REF!</f>
        <v>#REF!</v>
      </c>
    </row>
    <row r="35" s="296" customFormat="1" ht="14.1" customHeight="1" spans="1:20">
      <c r="A35" s="156" t="s">
        <v>89</v>
      </c>
      <c r="B35" s="314">
        <v>38</v>
      </c>
      <c r="C35" s="314">
        <f>'23年国资收支表'!F11</f>
        <v>34854</v>
      </c>
      <c r="D35" s="312"/>
      <c r="E35" s="329"/>
      <c r="F35" s="331"/>
      <c r="G35" s="314"/>
      <c r="H35" s="314"/>
      <c r="I35" s="312"/>
      <c r="J35" s="348"/>
      <c r="K35" s="296" t="e">
        <f>C35-#REF!</f>
        <v>#REF!</v>
      </c>
      <c r="L35" s="296" t="e">
        <f>C35-#REF!</f>
        <v>#REF!</v>
      </c>
      <c r="M35" s="296">
        <f t="shared" si="3"/>
        <v>34816</v>
      </c>
      <c r="N35" s="350" t="e">
        <f>C35/#REF!</f>
        <v>#REF!</v>
      </c>
      <c r="O35" s="350" t="e">
        <f>C35/#REF!</f>
        <v>#REF!</v>
      </c>
      <c r="P35" s="296" t="e">
        <f>H35-#REF!</f>
        <v>#REF!</v>
      </c>
      <c r="Q35" s="296" t="e">
        <f>H35-#REF!</f>
        <v>#REF!</v>
      </c>
      <c r="R35" s="296">
        <f t="shared" si="2"/>
        <v>0</v>
      </c>
      <c r="S35" s="350" t="e">
        <f>H35/#REF!</f>
        <v>#REF!</v>
      </c>
      <c r="T35" s="350" t="e">
        <f>H35/#REF!</f>
        <v>#REF!</v>
      </c>
    </row>
    <row r="36" s="296" customFormat="1" ht="14.1" customHeight="1" spans="1:20">
      <c r="A36" s="315" t="s">
        <v>90</v>
      </c>
      <c r="B36" s="314">
        <v>17777</v>
      </c>
      <c r="C36" s="314">
        <f>12646-255</f>
        <v>12391</v>
      </c>
      <c r="D36" s="312"/>
      <c r="E36" s="329"/>
      <c r="F36" s="331"/>
      <c r="G36" s="314"/>
      <c r="H36" s="314"/>
      <c r="I36" s="312"/>
      <c r="J36" s="348"/>
      <c r="K36" s="296" t="e">
        <f>C36-#REF!</f>
        <v>#REF!</v>
      </c>
      <c r="L36" s="296" t="e">
        <f>C36-#REF!</f>
        <v>#REF!</v>
      </c>
      <c r="M36" s="296">
        <f t="shared" si="3"/>
        <v>-5386</v>
      </c>
      <c r="N36" s="350" t="e">
        <f>C36/#REF!</f>
        <v>#REF!</v>
      </c>
      <c r="O36" s="350" t="e">
        <f>C36/#REF!</f>
        <v>#REF!</v>
      </c>
      <c r="P36" s="296" t="e">
        <f>H36-#REF!</f>
        <v>#REF!</v>
      </c>
      <c r="Q36" s="296" t="e">
        <f>H36-#REF!</f>
        <v>#REF!</v>
      </c>
      <c r="R36" s="296">
        <f t="shared" si="2"/>
        <v>0</v>
      </c>
      <c r="S36" s="350" t="e">
        <f>H36/#REF!</f>
        <v>#REF!</v>
      </c>
      <c r="T36" s="350" t="e">
        <f>H36/#REF!</f>
        <v>#REF!</v>
      </c>
    </row>
    <row r="37" s="296" customFormat="1" ht="14.1" customHeight="1" spans="1:20">
      <c r="A37" s="318" t="s">
        <v>91</v>
      </c>
      <c r="B37" s="319">
        <f>B6+B10+B25+B29+B31+B33</f>
        <v>381899</v>
      </c>
      <c r="C37" s="319">
        <f>C6+C10+C25+C29+C31+C33</f>
        <v>450529</v>
      </c>
      <c r="D37" s="320">
        <f>IFERROR(((C37/B37)-1)*100,"")</f>
        <v>17.9707200071223</v>
      </c>
      <c r="E37" s="333"/>
      <c r="F37" s="319" t="s">
        <v>92</v>
      </c>
      <c r="G37" s="319">
        <f>G6+G29+G30+G33+G34</f>
        <v>381899</v>
      </c>
      <c r="H37" s="319">
        <f>H6+H29+H30+H33+H34</f>
        <v>450529</v>
      </c>
      <c r="I37" s="320">
        <f>IFERROR(((H37/G37)-1)*100,"")</f>
        <v>17.9707200071223</v>
      </c>
      <c r="J37" s="336"/>
      <c r="K37" s="296" t="e">
        <f>C37-#REF!</f>
        <v>#REF!</v>
      </c>
      <c r="L37" s="296" t="e">
        <f>C37-#REF!</f>
        <v>#REF!</v>
      </c>
      <c r="M37" s="296">
        <f t="shared" si="3"/>
        <v>68630</v>
      </c>
      <c r="N37" s="350" t="e">
        <f>C37/#REF!</f>
        <v>#REF!</v>
      </c>
      <c r="O37" s="350" t="e">
        <f>C37/#REF!</f>
        <v>#REF!</v>
      </c>
      <c r="P37" s="296" t="e">
        <f>H37-#REF!</f>
        <v>#REF!</v>
      </c>
      <c r="Q37" s="296" t="e">
        <f>H37-#REF!</f>
        <v>#REF!</v>
      </c>
      <c r="R37" s="296">
        <f t="shared" si="2"/>
        <v>68630</v>
      </c>
      <c r="S37" s="350" t="e">
        <f>H37/#REF!</f>
        <v>#REF!</v>
      </c>
      <c r="T37" s="350" t="e">
        <f>H37/#REF!</f>
        <v>#REF!</v>
      </c>
    </row>
    <row r="38" s="296" customFormat="1" ht="14.1" customHeight="1" spans="1:20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P38" s="296" t="e">
        <f>H38-#REF!</f>
        <v>#REF!</v>
      </c>
      <c r="Q38" s="296" t="e">
        <f>H38-#REF!</f>
        <v>#REF!</v>
      </c>
      <c r="R38" s="296">
        <f t="shared" si="2"/>
        <v>0</v>
      </c>
      <c r="S38" s="350" t="e">
        <f>H38/#REF!</f>
        <v>#REF!</v>
      </c>
      <c r="T38" s="350" t="e">
        <f>H38/#REF!</f>
        <v>#REF!</v>
      </c>
    </row>
    <row r="39" s="296" customFormat="1" ht="14.1" customHeight="1"/>
    <row r="40" s="296" customFormat="1" ht="21" customHeight="1"/>
    <row r="41" s="296" customFormat="1" ht="26.1" customHeight="1"/>
    <row r="42" s="296" customFormat="1" ht="28.5" customHeight="1"/>
  </sheetData>
  <mergeCells count="12">
    <mergeCell ref="A2:J2"/>
    <mergeCell ref="I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86805555555556" right="0.786805555555556" top="0.786805555555556" bottom="0.786805555555556" header="0.298611111111111" footer="0.511805555555556"/>
  <pageSetup paperSize="9" scale="81" firstPageNumber="11" orientation="landscape" useFirstPageNumber="1" horizontalDpi="600"/>
  <headerFooter>
    <oddFooter>&amp;C&amp;"仿宋_GB2312"&amp;12-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4"/>
  <sheetViews>
    <sheetView workbookViewId="0">
      <selection activeCell="A1" sqref="A1"/>
    </sheetView>
  </sheetViews>
  <sheetFormatPr defaultColWidth="9" defaultRowHeight="14.25" outlineLevelCol="1"/>
  <cols>
    <col min="1" max="1" width="29.75" customWidth="1"/>
    <col min="2" max="2" width="33.25" customWidth="1"/>
  </cols>
  <sheetData>
    <row r="1" customFormat="1" spans="1:1">
      <c r="A1" s="99" t="s">
        <v>734</v>
      </c>
    </row>
    <row r="2" ht="27" spans="1:2">
      <c r="A2" s="133" t="s">
        <v>21</v>
      </c>
      <c r="B2" s="133"/>
    </row>
    <row r="3" spans="1:2">
      <c r="A3" s="126" t="s">
        <v>173</v>
      </c>
      <c r="B3" s="127" t="s">
        <v>31</v>
      </c>
    </row>
    <row r="4" ht="15.75" spans="1:2">
      <c r="A4" s="128" t="s">
        <v>270</v>
      </c>
      <c r="B4" s="129" t="s">
        <v>735</v>
      </c>
    </row>
    <row r="5" spans="1:2">
      <c r="A5" s="130" t="s">
        <v>736</v>
      </c>
      <c r="B5" s="131" t="s">
        <v>725</v>
      </c>
    </row>
    <row r="6" spans="1:2">
      <c r="A6" s="130" t="s">
        <v>737</v>
      </c>
      <c r="B6" s="131" t="s">
        <v>725</v>
      </c>
    </row>
    <row r="7" spans="1:2">
      <c r="A7" s="130" t="s">
        <v>738</v>
      </c>
      <c r="B7" s="131" t="s">
        <v>725</v>
      </c>
    </row>
    <row r="8" spans="1:2">
      <c r="A8" s="130" t="s">
        <v>739</v>
      </c>
      <c r="B8" s="132">
        <v>47</v>
      </c>
    </row>
    <row r="9" spans="1:2">
      <c r="A9" s="130" t="s">
        <v>740</v>
      </c>
      <c r="B9" s="131">
        <v>1000</v>
      </c>
    </row>
    <row r="10" spans="1:2">
      <c r="A10" s="131" t="s">
        <v>138</v>
      </c>
      <c r="B10" s="131">
        <v>1047</v>
      </c>
    </row>
    <row r="11" spans="1:2">
      <c r="A11" s="130" t="s">
        <v>741</v>
      </c>
      <c r="B11" s="131" t="s">
        <v>725</v>
      </c>
    </row>
    <row r="12" spans="1:2">
      <c r="A12" s="130" t="s">
        <v>742</v>
      </c>
      <c r="B12" s="131" t="s">
        <v>725</v>
      </c>
    </row>
    <row r="13" spans="1:2">
      <c r="A13" s="130" t="s">
        <v>743</v>
      </c>
      <c r="B13" s="131" t="s">
        <v>725</v>
      </c>
    </row>
    <row r="14" spans="1:2">
      <c r="A14" s="131" t="s">
        <v>744</v>
      </c>
      <c r="B14" s="132">
        <v>1047</v>
      </c>
    </row>
  </sheetData>
  <dataValidations count="1">
    <dataValidation type="list" allowBlank="1" showErrorMessage="1" sqref="A5:A14">
      <formula1>[2]要素或下拉框值集!#REF!</formula1>
    </dataValidation>
  </dataValidations>
  <hyperlinks>
    <hyperlink ref="A1" location="'Sheet1'!A1" display="附表19"/>
  </hyperlink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4"/>
  <sheetViews>
    <sheetView workbookViewId="0">
      <selection activeCell="H14" sqref="H14"/>
    </sheetView>
  </sheetViews>
  <sheetFormatPr defaultColWidth="9" defaultRowHeight="14.25" outlineLevelCol="1"/>
  <cols>
    <col min="1" max="1" width="43.5" customWidth="1"/>
    <col min="2" max="2" width="29" customWidth="1"/>
  </cols>
  <sheetData>
    <row r="1" spans="1:1">
      <c r="A1" t="s">
        <v>745</v>
      </c>
    </row>
    <row r="2" ht="27" spans="1:2">
      <c r="A2" s="123" t="s">
        <v>22</v>
      </c>
      <c r="B2" s="123"/>
    </row>
    <row r="3" spans="1:2">
      <c r="A3" s="126" t="s">
        <v>173</v>
      </c>
      <c r="B3" s="127" t="s">
        <v>31</v>
      </c>
    </row>
    <row r="4" ht="25.5" spans="1:2">
      <c r="A4" s="128" t="s">
        <v>270</v>
      </c>
      <c r="B4" s="129" t="s">
        <v>735</v>
      </c>
    </row>
    <row r="5" spans="1:2">
      <c r="A5" s="130" t="s">
        <v>736</v>
      </c>
      <c r="B5" s="131" t="s">
        <v>725</v>
      </c>
    </row>
    <row r="6" spans="1:2">
      <c r="A6" s="130" t="s">
        <v>737</v>
      </c>
      <c r="B6" s="131" t="s">
        <v>725</v>
      </c>
    </row>
    <row r="7" spans="1:2">
      <c r="A7" s="130" t="s">
        <v>738</v>
      </c>
      <c r="B7" s="131" t="s">
        <v>725</v>
      </c>
    </row>
    <row r="8" spans="1:2">
      <c r="A8" s="130" t="s">
        <v>739</v>
      </c>
      <c r="B8" s="132">
        <v>47</v>
      </c>
    </row>
    <row r="9" spans="1:2">
      <c r="A9" s="130" t="s">
        <v>740</v>
      </c>
      <c r="B9" s="131">
        <v>1000</v>
      </c>
    </row>
    <row r="10" spans="1:2">
      <c r="A10" s="131" t="s">
        <v>138</v>
      </c>
      <c r="B10" s="131">
        <v>1047</v>
      </c>
    </row>
    <row r="11" spans="1:2">
      <c r="A11" s="130" t="s">
        <v>741</v>
      </c>
      <c r="B11" s="131" t="s">
        <v>725</v>
      </c>
    </row>
    <row r="12" spans="1:2">
      <c r="A12" s="130" t="s">
        <v>742</v>
      </c>
      <c r="B12" s="131" t="s">
        <v>725</v>
      </c>
    </row>
    <row r="13" spans="1:2">
      <c r="A13" s="130" t="s">
        <v>743</v>
      </c>
      <c r="B13" s="131" t="s">
        <v>725</v>
      </c>
    </row>
    <row r="14" spans="1:2">
      <c r="A14" s="131" t="s">
        <v>744</v>
      </c>
      <c r="B14" s="132">
        <v>1047</v>
      </c>
    </row>
  </sheetData>
  <mergeCells count="1">
    <mergeCell ref="A2:B2"/>
  </mergeCells>
  <dataValidations count="1">
    <dataValidation type="list" allowBlank="1" showErrorMessage="1" sqref="A5:A14">
      <formula1>[2]要素或下拉框值集!#REF!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A1" sqref="A1"/>
    </sheetView>
  </sheetViews>
  <sheetFormatPr defaultColWidth="9" defaultRowHeight="14.25" outlineLevelCol="5"/>
  <cols>
    <col min="1" max="1" width="57.875" customWidth="1"/>
    <col min="2" max="2" width="46.5" customWidth="1"/>
  </cols>
  <sheetData>
    <row r="1" spans="1:1">
      <c r="A1" t="s">
        <v>746</v>
      </c>
    </row>
    <row r="2" ht="27" spans="1:2">
      <c r="A2" s="123" t="s">
        <v>23</v>
      </c>
      <c r="B2" s="123"/>
    </row>
    <row r="3" spans="1:2">
      <c r="A3" s="68" t="s">
        <v>173</v>
      </c>
      <c r="B3" s="56" t="s">
        <v>174</v>
      </c>
    </row>
    <row r="4" spans="1:2">
      <c r="A4" s="124" t="s">
        <v>673</v>
      </c>
      <c r="B4" s="124" t="s">
        <v>680</v>
      </c>
    </row>
    <row r="5" spans="1:2">
      <c r="A5" s="125"/>
      <c r="B5" s="125"/>
    </row>
    <row r="9" spans="1:6">
      <c r="A9" s="55" t="s">
        <v>747</v>
      </c>
      <c r="B9" s="55"/>
      <c r="C9" s="55"/>
      <c r="D9" s="55"/>
      <c r="E9" s="55"/>
      <c r="F9" s="55"/>
    </row>
  </sheetData>
  <mergeCells count="2">
    <mergeCell ref="A2:B2"/>
    <mergeCell ref="A9:F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4"/>
  <sheetViews>
    <sheetView workbookViewId="0">
      <selection activeCell="A2" sqref="A2:I2"/>
    </sheetView>
  </sheetViews>
  <sheetFormatPr defaultColWidth="9" defaultRowHeight="14.25"/>
  <cols>
    <col min="1" max="1" width="18.125" customWidth="1"/>
  </cols>
  <sheetData>
    <row r="1" spans="1:1">
      <c r="A1" t="s">
        <v>748</v>
      </c>
    </row>
    <row r="2" ht="25.5" spans="1:9">
      <c r="A2" s="115" t="s">
        <v>24</v>
      </c>
      <c r="B2" s="115"/>
      <c r="C2" s="115"/>
      <c r="D2" s="115"/>
      <c r="E2" s="115"/>
      <c r="F2" s="115"/>
      <c r="G2" s="100"/>
      <c r="H2" s="100"/>
      <c r="I2" s="100"/>
    </row>
    <row r="3" spans="1:9">
      <c r="A3" s="71" t="s">
        <v>173</v>
      </c>
      <c r="B3" s="116"/>
      <c r="C3" s="113"/>
      <c r="D3" s="113"/>
      <c r="E3" s="113"/>
      <c r="F3" s="113"/>
      <c r="G3" s="113"/>
      <c r="H3" s="121" t="s">
        <v>31</v>
      </c>
      <c r="I3" s="121"/>
    </row>
    <row r="4" ht="25.5" spans="1:9">
      <c r="A4" s="117" t="s">
        <v>145</v>
      </c>
      <c r="B4" s="118" t="s">
        <v>146</v>
      </c>
      <c r="C4" s="119" t="s">
        <v>749</v>
      </c>
      <c r="D4" s="120" t="s">
        <v>750</v>
      </c>
      <c r="E4" s="120" t="s">
        <v>751</v>
      </c>
      <c r="F4" s="120" t="s">
        <v>752</v>
      </c>
      <c r="G4" s="122" t="s">
        <v>151</v>
      </c>
      <c r="H4" s="122" t="s">
        <v>152</v>
      </c>
      <c r="I4" s="122" t="s">
        <v>153</v>
      </c>
    </row>
    <row r="5" ht="25.5" spans="1:9">
      <c r="A5" s="117"/>
      <c r="B5" s="118"/>
      <c r="C5" s="119" t="s">
        <v>753</v>
      </c>
      <c r="D5" s="120" t="s">
        <v>753</v>
      </c>
      <c r="E5" s="120" t="s">
        <v>754</v>
      </c>
      <c r="F5" s="120" t="s">
        <v>755</v>
      </c>
      <c r="G5" s="118"/>
      <c r="H5" s="118"/>
      <c r="I5" s="118"/>
    </row>
    <row r="6" spans="1:9">
      <c r="A6" s="110" t="s">
        <v>154</v>
      </c>
      <c r="B6" s="111">
        <f t="shared" ref="B6:B14" si="0">SUM(D6:F6)</f>
        <v>33095.8</v>
      </c>
      <c r="C6" s="111"/>
      <c r="D6" s="112">
        <v>9312.43</v>
      </c>
      <c r="E6" s="112">
        <v>23783.37</v>
      </c>
      <c r="F6" s="112"/>
      <c r="G6" s="112"/>
      <c r="H6" s="112"/>
      <c r="I6" s="112"/>
    </row>
    <row r="7" spans="1:9">
      <c r="A7" s="110" t="s">
        <v>155</v>
      </c>
      <c r="B7" s="112">
        <f t="shared" si="0"/>
        <v>13857.5</v>
      </c>
      <c r="C7" s="112"/>
      <c r="D7" s="112">
        <v>4559.09</v>
      </c>
      <c r="E7" s="112">
        <v>9298.41</v>
      </c>
      <c r="F7" s="112"/>
      <c r="G7" s="112"/>
      <c r="H7" s="112"/>
      <c r="I7" s="112"/>
    </row>
    <row r="8" spans="1:9">
      <c r="A8" s="110" t="s">
        <v>156</v>
      </c>
      <c r="B8" s="112">
        <f t="shared" si="0"/>
        <v>85.9</v>
      </c>
      <c r="C8" s="112"/>
      <c r="D8" s="112">
        <v>74</v>
      </c>
      <c r="E8" s="112">
        <v>11.9</v>
      </c>
      <c r="F8" s="112"/>
      <c r="G8" s="112"/>
      <c r="H8" s="112"/>
      <c r="I8" s="112"/>
    </row>
    <row r="9" spans="1:9">
      <c r="A9" s="110" t="s">
        <v>157</v>
      </c>
      <c r="B9" s="111">
        <f t="shared" si="0"/>
        <v>18766.84</v>
      </c>
      <c r="C9" s="111"/>
      <c r="D9" s="112">
        <v>4666.84</v>
      </c>
      <c r="E9" s="112">
        <v>14100</v>
      </c>
      <c r="F9" s="112"/>
      <c r="G9" s="112"/>
      <c r="H9" s="112"/>
      <c r="I9" s="112"/>
    </row>
    <row r="10" spans="1:9">
      <c r="A10" s="110" t="s">
        <v>158</v>
      </c>
      <c r="B10" s="111">
        <f t="shared" si="0"/>
        <v>0</v>
      </c>
      <c r="C10" s="111"/>
      <c r="D10" s="112"/>
      <c r="E10" s="112"/>
      <c r="F10" s="112"/>
      <c r="G10" s="112"/>
      <c r="H10" s="112"/>
      <c r="I10" s="112"/>
    </row>
    <row r="11" spans="1:9">
      <c r="A11" s="110" t="s">
        <v>159</v>
      </c>
      <c r="B11" s="111">
        <f t="shared" si="0"/>
        <v>2</v>
      </c>
      <c r="C11" s="111"/>
      <c r="D11" s="112">
        <v>2</v>
      </c>
      <c r="E11" s="112"/>
      <c r="F11" s="112"/>
      <c r="G11" s="112"/>
      <c r="H11" s="112"/>
      <c r="I11" s="112"/>
    </row>
    <row r="12" spans="1:9">
      <c r="A12" s="110" t="s">
        <v>160</v>
      </c>
      <c r="B12" s="111">
        <f t="shared" si="0"/>
        <v>384.06</v>
      </c>
      <c r="C12" s="111"/>
      <c r="D12" s="112">
        <v>11</v>
      </c>
      <c r="E12" s="112">
        <v>373.06</v>
      </c>
      <c r="F12" s="112"/>
      <c r="G12" s="112"/>
      <c r="H12" s="112"/>
      <c r="I12" s="112"/>
    </row>
    <row r="13" spans="1:9">
      <c r="A13" s="110" t="s">
        <v>161</v>
      </c>
      <c r="B13" s="111">
        <f t="shared" si="0"/>
        <v>0</v>
      </c>
      <c r="C13" s="111"/>
      <c r="D13" s="112"/>
      <c r="E13" s="112"/>
      <c r="F13" s="112"/>
      <c r="G13" s="112"/>
      <c r="H13" s="112"/>
      <c r="I13" s="112"/>
    </row>
    <row r="14" spans="1:9">
      <c r="A14" s="110" t="s">
        <v>162</v>
      </c>
      <c r="B14" s="111">
        <f t="shared" si="0"/>
        <v>0</v>
      </c>
      <c r="C14" s="111"/>
      <c r="D14" s="112"/>
      <c r="E14" s="112"/>
      <c r="F14" s="112"/>
      <c r="G14" s="112"/>
      <c r="H14" s="112"/>
      <c r="I14" s="112"/>
    </row>
  </sheetData>
  <mergeCells count="7">
    <mergeCell ref="A2:I2"/>
    <mergeCell ref="H3:I3"/>
    <mergeCell ref="A4:A5"/>
    <mergeCell ref="B4:B5"/>
    <mergeCell ref="G4:G5"/>
    <mergeCell ref="H4:H5"/>
    <mergeCell ref="I4:I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1"/>
  <sheetViews>
    <sheetView workbookViewId="0">
      <selection activeCell="A1" sqref="A1"/>
    </sheetView>
  </sheetViews>
  <sheetFormatPr defaultColWidth="9" defaultRowHeight="14.25"/>
  <sheetData>
    <row r="1" spans="1:1">
      <c r="A1" s="99" t="s">
        <v>756</v>
      </c>
    </row>
    <row r="2" ht="27" spans="1:9">
      <c r="A2" s="100" t="s">
        <v>25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71" t="s">
        <v>173</v>
      </c>
      <c r="B3" s="101"/>
      <c r="C3" s="102"/>
      <c r="D3" s="102"/>
      <c r="E3" s="102"/>
      <c r="F3" s="102"/>
      <c r="G3" s="102"/>
      <c r="H3" s="113" t="s">
        <v>31</v>
      </c>
      <c r="I3" s="113"/>
    </row>
    <row r="4" ht="25.5" spans="1:9">
      <c r="A4" s="103" t="s">
        <v>145</v>
      </c>
      <c r="B4" s="104" t="s">
        <v>146</v>
      </c>
      <c r="C4" s="105" t="s">
        <v>749</v>
      </c>
      <c r="D4" s="106" t="s">
        <v>750</v>
      </c>
      <c r="E4" s="106" t="s">
        <v>751</v>
      </c>
      <c r="F4" s="106" t="s">
        <v>752</v>
      </c>
      <c r="G4" s="114" t="s">
        <v>151</v>
      </c>
      <c r="H4" s="114" t="s">
        <v>152</v>
      </c>
      <c r="I4" s="114" t="s">
        <v>153</v>
      </c>
    </row>
    <row r="5" ht="25.5" spans="1:9">
      <c r="A5" s="103"/>
      <c r="B5" s="104"/>
      <c r="C5" s="105" t="s">
        <v>753</v>
      </c>
      <c r="D5" s="106" t="s">
        <v>753</v>
      </c>
      <c r="E5" s="106" t="s">
        <v>754</v>
      </c>
      <c r="F5" s="106" t="s">
        <v>755</v>
      </c>
      <c r="G5" s="104"/>
      <c r="H5" s="104"/>
      <c r="I5" s="104"/>
    </row>
    <row r="6" spans="1:9">
      <c r="A6" s="107" t="s">
        <v>757</v>
      </c>
      <c r="B6" s="108">
        <f t="shared" ref="B6:B11" si="0">SUM(D6:F6)</f>
        <v>28808.57</v>
      </c>
      <c r="C6" s="108"/>
      <c r="D6" s="109">
        <f>SUM(D7:D11)</f>
        <v>5025.53</v>
      </c>
      <c r="E6" s="109">
        <f>SUM(E7:E11)</f>
        <v>23783.04</v>
      </c>
      <c r="F6" s="109"/>
      <c r="G6" s="109"/>
      <c r="H6" s="109"/>
      <c r="I6" s="109"/>
    </row>
    <row r="7" spans="1:9">
      <c r="A7" s="110" t="s">
        <v>164</v>
      </c>
      <c r="B7" s="111">
        <f t="shared" si="0"/>
        <v>28458.62</v>
      </c>
      <c r="C7" s="111"/>
      <c r="D7" s="112">
        <v>5019.83</v>
      </c>
      <c r="E7" s="112">
        <v>23438.79</v>
      </c>
      <c r="F7" s="112"/>
      <c r="G7" s="112"/>
      <c r="H7" s="112"/>
      <c r="I7" s="112"/>
    </row>
    <row r="8" spans="1:9">
      <c r="A8" s="110" t="s">
        <v>165</v>
      </c>
      <c r="B8" s="111">
        <f t="shared" si="0"/>
        <v>255</v>
      </c>
      <c r="C8" s="111"/>
      <c r="D8" s="112"/>
      <c r="E8" s="112">
        <v>255</v>
      </c>
      <c r="F8" s="112"/>
      <c r="G8" s="112"/>
      <c r="H8" s="112"/>
      <c r="I8" s="112"/>
    </row>
    <row r="9" spans="1:9">
      <c r="A9" s="110" t="s">
        <v>166</v>
      </c>
      <c r="B9" s="111">
        <f t="shared" si="0"/>
        <v>94.95</v>
      </c>
      <c r="C9" s="111"/>
      <c r="D9" s="112">
        <v>5.7</v>
      </c>
      <c r="E9" s="112">
        <v>89.25</v>
      </c>
      <c r="F9" s="112"/>
      <c r="G9" s="112"/>
      <c r="H9" s="112"/>
      <c r="I9" s="112"/>
    </row>
    <row r="10" spans="1:9">
      <c r="A10" s="110" t="s">
        <v>167</v>
      </c>
      <c r="B10" s="111">
        <f t="shared" si="0"/>
        <v>0</v>
      </c>
      <c r="C10" s="111"/>
      <c r="D10" s="112"/>
      <c r="E10" s="112"/>
      <c r="F10" s="112"/>
      <c r="G10" s="112"/>
      <c r="H10" s="112"/>
      <c r="I10" s="112"/>
    </row>
    <row r="11" spans="1:9">
      <c r="A11" s="110" t="s">
        <v>168</v>
      </c>
      <c r="B11" s="111">
        <f t="shared" si="0"/>
        <v>0</v>
      </c>
      <c r="C11" s="111"/>
      <c r="D11" s="112"/>
      <c r="E11" s="112"/>
      <c r="F11" s="112"/>
      <c r="G11" s="112"/>
      <c r="H11" s="112"/>
      <c r="I11" s="112"/>
    </row>
  </sheetData>
  <mergeCells count="7">
    <mergeCell ref="A2:I2"/>
    <mergeCell ref="H3:I3"/>
    <mergeCell ref="A4:A5"/>
    <mergeCell ref="B4:B5"/>
    <mergeCell ref="G4:G5"/>
    <mergeCell ref="H4:H5"/>
    <mergeCell ref="I4:I5"/>
  </mergeCells>
  <hyperlinks>
    <hyperlink ref="A1" location="'Sheet1'!A1" display="附表23"/>
  </hyperlink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F2"/>
    </sheetView>
  </sheetViews>
  <sheetFormatPr defaultColWidth="9" defaultRowHeight="14.25" outlineLevelRow="4" outlineLevelCol="5"/>
  <cols>
    <col min="4" max="4" width="15.625" customWidth="1"/>
    <col min="6" max="6" width="19" customWidth="1"/>
  </cols>
  <sheetData>
    <row r="1" spans="1:1">
      <c r="A1" t="s">
        <v>758</v>
      </c>
    </row>
    <row r="2" ht="27" spans="1:6">
      <c r="A2" s="70" t="s">
        <v>759</v>
      </c>
      <c r="B2" s="70"/>
      <c r="C2" s="70"/>
      <c r="D2" s="70"/>
      <c r="E2" s="70"/>
      <c r="F2" s="70"/>
    </row>
    <row r="3" ht="24" customHeight="1" spans="1:6">
      <c r="A3" s="71" t="s">
        <v>173</v>
      </c>
      <c r="B3" s="72"/>
      <c r="C3" s="72"/>
      <c r="D3" s="73"/>
      <c r="E3" s="73"/>
      <c r="F3" s="83" t="s">
        <v>174</v>
      </c>
    </row>
    <row r="4" ht="34" customHeight="1" spans="1:6">
      <c r="A4" s="91" t="s">
        <v>760</v>
      </c>
      <c r="B4" s="92"/>
      <c r="C4" s="92"/>
      <c r="D4" s="93"/>
      <c r="E4" s="91" t="s">
        <v>761</v>
      </c>
      <c r="F4" s="97"/>
    </row>
    <row r="5" ht="25" customHeight="1" spans="1:6">
      <c r="A5" s="94" t="s">
        <v>762</v>
      </c>
      <c r="B5" s="95"/>
      <c r="C5" s="95"/>
      <c r="D5" s="96"/>
      <c r="E5" s="94">
        <v>40000</v>
      </c>
      <c r="F5" s="98"/>
    </row>
  </sheetData>
  <mergeCells count="5">
    <mergeCell ref="A2:F2"/>
    <mergeCell ref="A4:D4"/>
    <mergeCell ref="E4:F4"/>
    <mergeCell ref="A5:D5"/>
    <mergeCell ref="E5:F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82"/>
  <sheetViews>
    <sheetView workbookViewId="0">
      <selection activeCell="A1" sqref="A1"/>
    </sheetView>
  </sheetViews>
  <sheetFormatPr defaultColWidth="9" defaultRowHeight="14.25" outlineLevelCol="7"/>
  <cols>
    <col min="1" max="1" width="9.25" customWidth="1"/>
    <col min="2" max="2" width="5.875" customWidth="1"/>
    <col min="3" max="3" width="8" customWidth="1"/>
    <col min="4" max="4" width="31.625" customWidth="1"/>
    <col min="6" max="6" width="10" style="69" customWidth="1"/>
  </cols>
  <sheetData>
    <row r="1" spans="1:1">
      <c r="A1" t="s">
        <v>763</v>
      </c>
    </row>
    <row r="2" ht="27" spans="1:8">
      <c r="A2" s="70" t="s">
        <v>764</v>
      </c>
      <c r="B2" s="70"/>
      <c r="C2" s="70"/>
      <c r="D2" s="70"/>
      <c r="E2" s="70"/>
      <c r="F2" s="70"/>
      <c r="G2" s="82"/>
      <c r="H2" s="82"/>
    </row>
    <row r="3" s="68" customFormat="1" ht="12.75" spans="1:8">
      <c r="A3" s="71" t="s">
        <v>173</v>
      </c>
      <c r="B3" s="72"/>
      <c r="C3" s="72"/>
      <c r="D3" s="73"/>
      <c r="E3" s="73"/>
      <c r="F3" s="83" t="s">
        <v>174</v>
      </c>
      <c r="G3" s="73"/>
      <c r="H3" s="83"/>
    </row>
    <row r="4" s="68" customFormat="1" ht="12.75" spans="1:6">
      <c r="A4" s="74" t="s">
        <v>765</v>
      </c>
      <c r="B4" s="74"/>
      <c r="C4" s="74"/>
      <c r="D4" s="75" t="s">
        <v>766</v>
      </c>
      <c r="E4" s="75" t="s">
        <v>767</v>
      </c>
      <c r="F4" s="84" t="s">
        <v>674</v>
      </c>
    </row>
    <row r="5" s="68" customFormat="1" ht="12.75" spans="1:6">
      <c r="A5" s="76" t="s">
        <v>768</v>
      </c>
      <c r="B5" s="76" t="s">
        <v>769</v>
      </c>
      <c r="C5" s="76" t="s">
        <v>770</v>
      </c>
      <c r="D5" s="77"/>
      <c r="E5" s="77"/>
      <c r="F5" s="84"/>
    </row>
    <row r="6" s="68" customFormat="1" ht="12.75" spans="1:6">
      <c r="A6" s="76"/>
      <c r="B6" s="76"/>
      <c r="C6" s="76"/>
      <c r="D6" s="78"/>
      <c r="E6" s="78"/>
      <c r="F6" s="84"/>
    </row>
    <row r="7" s="68" customFormat="1" ht="12.75" spans="1:6">
      <c r="A7" s="79">
        <v>201</v>
      </c>
      <c r="B7" s="80" t="s">
        <v>771</v>
      </c>
      <c r="C7" s="80" t="s">
        <v>772</v>
      </c>
      <c r="D7" s="81" t="s">
        <v>773</v>
      </c>
      <c r="E7" s="85" t="s">
        <v>774</v>
      </c>
      <c r="F7" s="86">
        <v>50</v>
      </c>
    </row>
    <row r="8" s="68" customFormat="1" ht="12.75" spans="1:6">
      <c r="A8" s="79">
        <v>201</v>
      </c>
      <c r="B8" s="80" t="s">
        <v>775</v>
      </c>
      <c r="C8" s="80" t="s">
        <v>776</v>
      </c>
      <c r="D8" s="81" t="s">
        <v>777</v>
      </c>
      <c r="E8" s="85" t="s">
        <v>774</v>
      </c>
      <c r="F8" s="86">
        <v>600</v>
      </c>
    </row>
    <row r="9" s="68" customFormat="1" ht="12.75" spans="1:6">
      <c r="A9" s="79">
        <v>201</v>
      </c>
      <c r="B9" s="80" t="s">
        <v>778</v>
      </c>
      <c r="C9" s="80" t="s">
        <v>779</v>
      </c>
      <c r="D9" s="81" t="s">
        <v>780</v>
      </c>
      <c r="E9" s="85" t="s">
        <v>774</v>
      </c>
      <c r="F9" s="86">
        <v>100</v>
      </c>
    </row>
    <row r="10" s="68" customFormat="1" ht="12.75" spans="1:6">
      <c r="A10" s="79">
        <v>201</v>
      </c>
      <c r="B10" s="80" t="s">
        <v>781</v>
      </c>
      <c r="C10" s="80" t="s">
        <v>772</v>
      </c>
      <c r="D10" s="81" t="s">
        <v>782</v>
      </c>
      <c r="E10" s="85" t="s">
        <v>774</v>
      </c>
      <c r="F10" s="86">
        <v>200</v>
      </c>
    </row>
    <row r="11" s="68" customFormat="1" ht="12.75" spans="1:6">
      <c r="A11" s="79">
        <v>201</v>
      </c>
      <c r="B11" s="80" t="s">
        <v>783</v>
      </c>
      <c r="C11" s="80" t="s">
        <v>776</v>
      </c>
      <c r="D11" s="81" t="s">
        <v>784</v>
      </c>
      <c r="E11" s="85" t="s">
        <v>774</v>
      </c>
      <c r="F11" s="86">
        <v>100</v>
      </c>
    </row>
    <row r="12" s="68" customFormat="1" ht="12.75" spans="1:6">
      <c r="A12" s="79">
        <v>201</v>
      </c>
      <c r="B12" s="80" t="s">
        <v>785</v>
      </c>
      <c r="C12" s="80" t="s">
        <v>775</v>
      </c>
      <c r="D12" s="81" t="s">
        <v>786</v>
      </c>
      <c r="E12" s="85" t="s">
        <v>774</v>
      </c>
      <c r="F12" s="86">
        <v>100</v>
      </c>
    </row>
    <row r="13" s="68" customFormat="1" ht="12.75" spans="1:6">
      <c r="A13" s="79">
        <v>201</v>
      </c>
      <c r="B13" s="80" t="s">
        <v>785</v>
      </c>
      <c r="C13" s="80" t="s">
        <v>776</v>
      </c>
      <c r="D13" s="81" t="s">
        <v>787</v>
      </c>
      <c r="E13" s="85" t="s">
        <v>774</v>
      </c>
      <c r="F13" s="86">
        <v>200</v>
      </c>
    </row>
    <row r="14" s="68" customFormat="1" ht="12.75" spans="1:6">
      <c r="A14" s="79">
        <v>201</v>
      </c>
      <c r="B14" s="80" t="s">
        <v>776</v>
      </c>
      <c r="C14" s="80" t="s">
        <v>776</v>
      </c>
      <c r="D14" s="81" t="s">
        <v>788</v>
      </c>
      <c r="E14" s="85" t="s">
        <v>774</v>
      </c>
      <c r="F14" s="86">
        <v>50</v>
      </c>
    </row>
    <row r="15" s="68" customFormat="1" ht="12.75" spans="1:6">
      <c r="A15" s="79">
        <v>203</v>
      </c>
      <c r="B15" s="80" t="s">
        <v>778</v>
      </c>
      <c r="C15" s="80" t="s">
        <v>771</v>
      </c>
      <c r="D15" s="81" t="s">
        <v>789</v>
      </c>
      <c r="E15" s="85" t="s">
        <v>774</v>
      </c>
      <c r="F15" s="86">
        <v>200</v>
      </c>
    </row>
    <row r="16" s="68" customFormat="1" ht="12.75" spans="1:6">
      <c r="A16" s="79">
        <v>204</v>
      </c>
      <c r="B16" s="80" t="s">
        <v>779</v>
      </c>
      <c r="C16" s="80" t="s">
        <v>779</v>
      </c>
      <c r="D16" s="81" t="s">
        <v>780</v>
      </c>
      <c r="E16" s="85" t="s">
        <v>774</v>
      </c>
      <c r="F16" s="86">
        <v>100</v>
      </c>
    </row>
    <row r="17" s="68" customFormat="1" ht="12.75" spans="1:6">
      <c r="A17" s="79">
        <v>204</v>
      </c>
      <c r="B17" s="80" t="s">
        <v>779</v>
      </c>
      <c r="C17" s="80" t="s">
        <v>776</v>
      </c>
      <c r="D17" s="81" t="s">
        <v>790</v>
      </c>
      <c r="E17" s="85" t="s">
        <v>774</v>
      </c>
      <c r="F17" s="86">
        <v>50</v>
      </c>
    </row>
    <row r="18" s="68" customFormat="1" ht="12.75" spans="1:6">
      <c r="A18" s="79">
        <v>205</v>
      </c>
      <c r="B18" s="80" t="s">
        <v>779</v>
      </c>
      <c r="C18" s="80" t="s">
        <v>779</v>
      </c>
      <c r="D18" s="81" t="s">
        <v>791</v>
      </c>
      <c r="E18" s="85" t="s">
        <v>774</v>
      </c>
      <c r="F18" s="86">
        <v>300</v>
      </c>
    </row>
    <row r="19" s="68" customFormat="1" ht="12.75" spans="1:6">
      <c r="A19" s="79">
        <v>205</v>
      </c>
      <c r="B19" s="80" t="s">
        <v>779</v>
      </c>
      <c r="C19" s="80" t="s">
        <v>771</v>
      </c>
      <c r="D19" s="81" t="s">
        <v>792</v>
      </c>
      <c r="E19" s="85" t="s">
        <v>774</v>
      </c>
      <c r="F19" s="86">
        <v>200</v>
      </c>
    </row>
    <row r="20" s="68" customFormat="1" ht="12.75" spans="1:6">
      <c r="A20" s="79">
        <v>205</v>
      </c>
      <c r="B20" s="80" t="s">
        <v>779</v>
      </c>
      <c r="C20" s="80" t="s">
        <v>776</v>
      </c>
      <c r="D20" s="81" t="s">
        <v>793</v>
      </c>
      <c r="E20" s="85" t="s">
        <v>774</v>
      </c>
      <c r="F20" s="86">
        <v>500</v>
      </c>
    </row>
    <row r="21" s="68" customFormat="1" ht="12.75" spans="1:6">
      <c r="A21" s="79">
        <v>205</v>
      </c>
      <c r="B21" s="80" t="s">
        <v>794</v>
      </c>
      <c r="C21" s="80" t="s">
        <v>776</v>
      </c>
      <c r="D21" s="81" t="s">
        <v>795</v>
      </c>
      <c r="E21" s="85" t="s">
        <v>774</v>
      </c>
      <c r="F21" s="86">
        <v>400</v>
      </c>
    </row>
    <row r="22" s="68" customFormat="1" ht="12.75" spans="1:6">
      <c r="A22" s="79">
        <v>206</v>
      </c>
      <c r="B22" s="80" t="s">
        <v>775</v>
      </c>
      <c r="C22" s="80" t="s">
        <v>775</v>
      </c>
      <c r="D22" s="81" t="s">
        <v>796</v>
      </c>
      <c r="E22" s="85" t="s">
        <v>774</v>
      </c>
      <c r="F22" s="86">
        <v>1000</v>
      </c>
    </row>
    <row r="23" s="68" customFormat="1" ht="12.75" spans="1:6">
      <c r="A23" s="79">
        <v>206</v>
      </c>
      <c r="B23" s="80" t="s">
        <v>775</v>
      </c>
      <c r="C23" s="80" t="s">
        <v>776</v>
      </c>
      <c r="D23" s="81" t="s">
        <v>797</v>
      </c>
      <c r="E23" s="85" t="s">
        <v>774</v>
      </c>
      <c r="F23" s="86">
        <v>500</v>
      </c>
    </row>
    <row r="24" s="68" customFormat="1" ht="12.75" spans="1:6">
      <c r="A24" s="79">
        <v>206</v>
      </c>
      <c r="B24" s="80" t="s">
        <v>798</v>
      </c>
      <c r="C24" s="80" t="s">
        <v>776</v>
      </c>
      <c r="D24" s="81" t="s">
        <v>799</v>
      </c>
      <c r="E24" s="85" t="s">
        <v>774</v>
      </c>
      <c r="F24" s="86">
        <v>111</v>
      </c>
    </row>
    <row r="25" s="68" customFormat="1" ht="12.75" spans="1:6">
      <c r="A25" s="79">
        <v>206</v>
      </c>
      <c r="B25" s="80" t="s">
        <v>776</v>
      </c>
      <c r="C25" s="80" t="s">
        <v>800</v>
      </c>
      <c r="D25" s="81" t="s">
        <v>801</v>
      </c>
      <c r="E25" s="85" t="s">
        <v>774</v>
      </c>
      <c r="F25" s="86">
        <v>200</v>
      </c>
    </row>
    <row r="26" s="68" customFormat="1" ht="12.75" spans="1:6">
      <c r="A26" s="79">
        <v>206</v>
      </c>
      <c r="B26" s="80" t="s">
        <v>776</v>
      </c>
      <c r="C26" s="80" t="s">
        <v>776</v>
      </c>
      <c r="D26" s="81" t="s">
        <v>802</v>
      </c>
      <c r="E26" s="85" t="s">
        <v>774</v>
      </c>
      <c r="F26" s="86">
        <v>400</v>
      </c>
    </row>
    <row r="27" s="68" customFormat="1" ht="12.75" spans="1:6">
      <c r="A27" s="79">
        <v>207</v>
      </c>
      <c r="B27" s="80" t="s">
        <v>800</v>
      </c>
      <c r="C27" s="80" t="s">
        <v>776</v>
      </c>
      <c r="D27" s="81" t="s">
        <v>803</v>
      </c>
      <c r="E27" s="85" t="s">
        <v>774</v>
      </c>
      <c r="F27" s="86">
        <v>100</v>
      </c>
    </row>
    <row r="28" s="68" customFormat="1" ht="12.75" spans="1:6">
      <c r="A28" s="79">
        <v>207</v>
      </c>
      <c r="B28" s="80" t="s">
        <v>776</v>
      </c>
      <c r="C28" s="80" t="s">
        <v>776</v>
      </c>
      <c r="D28" s="81" t="s">
        <v>804</v>
      </c>
      <c r="E28" s="85" t="s">
        <v>774</v>
      </c>
      <c r="F28" s="86">
        <v>200</v>
      </c>
    </row>
    <row r="29" s="68" customFormat="1" ht="12.75" spans="1:6">
      <c r="A29" s="79">
        <v>208</v>
      </c>
      <c r="B29" s="80" t="s">
        <v>805</v>
      </c>
      <c r="C29" s="80" t="s">
        <v>776</v>
      </c>
      <c r="D29" s="81" t="s">
        <v>806</v>
      </c>
      <c r="E29" s="85" t="s">
        <v>774</v>
      </c>
      <c r="F29" s="86">
        <v>300</v>
      </c>
    </row>
    <row r="30" s="68" customFormat="1" ht="12.75" spans="1:6">
      <c r="A30" s="79">
        <v>208</v>
      </c>
      <c r="B30" s="80" t="s">
        <v>772</v>
      </c>
      <c r="C30" s="80" t="s">
        <v>776</v>
      </c>
      <c r="D30" s="81" t="s">
        <v>807</v>
      </c>
      <c r="E30" s="85" t="s">
        <v>774</v>
      </c>
      <c r="F30" s="86">
        <v>500</v>
      </c>
    </row>
    <row r="31" s="68" customFormat="1" ht="12.75" spans="1:6">
      <c r="A31" s="79">
        <v>208</v>
      </c>
      <c r="B31" s="80" t="s">
        <v>794</v>
      </c>
      <c r="C31" s="80" t="s">
        <v>779</v>
      </c>
      <c r="D31" s="81" t="s">
        <v>808</v>
      </c>
      <c r="E31" s="85" t="s">
        <v>774</v>
      </c>
      <c r="F31" s="86">
        <v>240</v>
      </c>
    </row>
    <row r="32" s="68" customFormat="1" ht="12.75" spans="1:6">
      <c r="A32" s="79">
        <v>208</v>
      </c>
      <c r="B32" s="80" t="s">
        <v>809</v>
      </c>
      <c r="C32" s="80" t="s">
        <v>778</v>
      </c>
      <c r="D32" s="81" t="s">
        <v>810</v>
      </c>
      <c r="E32" s="85" t="s">
        <v>774</v>
      </c>
      <c r="F32" s="86">
        <v>200</v>
      </c>
    </row>
    <row r="33" s="68" customFormat="1" ht="12.75" spans="1:6">
      <c r="A33" s="79">
        <v>208</v>
      </c>
      <c r="B33" s="80" t="s">
        <v>811</v>
      </c>
      <c r="C33" s="80" t="s">
        <v>798</v>
      </c>
      <c r="D33" s="81" t="s">
        <v>812</v>
      </c>
      <c r="E33" s="85" t="s">
        <v>774</v>
      </c>
      <c r="F33" s="86">
        <v>200</v>
      </c>
    </row>
    <row r="34" s="68" customFormat="1" ht="12.75" spans="1:6">
      <c r="A34" s="79">
        <v>210</v>
      </c>
      <c r="B34" s="80" t="s">
        <v>779</v>
      </c>
      <c r="C34" s="80" t="s">
        <v>776</v>
      </c>
      <c r="D34" s="81" t="s">
        <v>813</v>
      </c>
      <c r="E34" s="85" t="s">
        <v>774</v>
      </c>
      <c r="F34" s="86">
        <v>300</v>
      </c>
    </row>
    <row r="35" s="68" customFormat="1" ht="12.75" spans="1:6">
      <c r="A35" s="79">
        <v>210</v>
      </c>
      <c r="B35" s="80" t="s">
        <v>775</v>
      </c>
      <c r="C35" s="80" t="s">
        <v>794</v>
      </c>
      <c r="D35" s="81" t="s">
        <v>814</v>
      </c>
      <c r="E35" s="85" t="s">
        <v>774</v>
      </c>
      <c r="F35" s="86">
        <v>500</v>
      </c>
    </row>
    <row r="36" s="68" customFormat="1" ht="12.75" spans="1:6">
      <c r="A36" s="79">
        <v>210</v>
      </c>
      <c r="B36" s="80" t="s">
        <v>775</v>
      </c>
      <c r="C36" s="80" t="s">
        <v>809</v>
      </c>
      <c r="D36" s="81" t="s">
        <v>815</v>
      </c>
      <c r="E36" s="85" t="s">
        <v>774</v>
      </c>
      <c r="F36" s="86">
        <v>500</v>
      </c>
    </row>
    <row r="37" s="68" customFormat="1" ht="12.75" spans="1:6">
      <c r="A37" s="79">
        <v>210</v>
      </c>
      <c r="B37" s="80" t="s">
        <v>775</v>
      </c>
      <c r="C37" s="80" t="s">
        <v>776</v>
      </c>
      <c r="D37" s="81" t="s">
        <v>816</v>
      </c>
      <c r="E37" s="85" t="s">
        <v>774</v>
      </c>
      <c r="F37" s="86">
        <v>300</v>
      </c>
    </row>
    <row r="38" s="68" customFormat="1" ht="12.75" spans="1:6">
      <c r="A38" s="79">
        <v>210</v>
      </c>
      <c r="B38" s="80" t="s">
        <v>805</v>
      </c>
      <c r="C38" s="80" t="s">
        <v>817</v>
      </c>
      <c r="D38" s="81" t="s">
        <v>818</v>
      </c>
      <c r="E38" s="85" t="s">
        <v>774</v>
      </c>
      <c r="F38" s="86">
        <v>900</v>
      </c>
    </row>
    <row r="39" s="68" customFormat="1" ht="12.75" spans="1:6">
      <c r="A39" s="79">
        <v>210</v>
      </c>
      <c r="B39" s="80" t="s">
        <v>805</v>
      </c>
      <c r="C39" s="80" t="s">
        <v>776</v>
      </c>
      <c r="D39" s="81" t="s">
        <v>819</v>
      </c>
      <c r="E39" s="85" t="s">
        <v>774</v>
      </c>
      <c r="F39" s="86">
        <v>200</v>
      </c>
    </row>
    <row r="40" s="68" customFormat="1" ht="12.75" spans="1:6">
      <c r="A40" s="79">
        <v>210</v>
      </c>
      <c r="B40" s="80" t="s">
        <v>776</v>
      </c>
      <c r="C40" s="80" t="s">
        <v>776</v>
      </c>
      <c r="D40" s="81" t="s">
        <v>820</v>
      </c>
      <c r="E40" s="85" t="s">
        <v>774</v>
      </c>
      <c r="F40" s="86">
        <v>100</v>
      </c>
    </row>
    <row r="41" s="68" customFormat="1" ht="12.75" spans="1:6">
      <c r="A41" s="79">
        <v>211</v>
      </c>
      <c r="B41" s="80" t="s">
        <v>771</v>
      </c>
      <c r="C41" s="80" t="s">
        <v>779</v>
      </c>
      <c r="D41" s="81" t="s">
        <v>821</v>
      </c>
      <c r="E41" s="85" t="s">
        <v>774</v>
      </c>
      <c r="F41" s="86">
        <v>890</v>
      </c>
    </row>
    <row r="42" s="68" customFormat="1" ht="12.75" spans="1:6">
      <c r="A42" s="79">
        <v>211</v>
      </c>
      <c r="B42" s="80" t="s">
        <v>771</v>
      </c>
      <c r="C42" s="80" t="s">
        <v>776</v>
      </c>
      <c r="D42" s="81" t="s">
        <v>822</v>
      </c>
      <c r="E42" s="85" t="s">
        <v>774</v>
      </c>
      <c r="F42" s="86">
        <v>100</v>
      </c>
    </row>
    <row r="43" s="68" customFormat="1" ht="12.75" spans="1:6">
      <c r="A43" s="79">
        <v>211</v>
      </c>
      <c r="B43" s="80" t="s">
        <v>775</v>
      </c>
      <c r="C43" s="80" t="s">
        <v>779</v>
      </c>
      <c r="D43" s="81" t="s">
        <v>823</v>
      </c>
      <c r="E43" s="85" t="s">
        <v>774</v>
      </c>
      <c r="F43" s="86">
        <v>300</v>
      </c>
    </row>
    <row r="44" s="68" customFormat="1" ht="12.75" spans="1:6">
      <c r="A44" s="79">
        <v>212</v>
      </c>
      <c r="B44" s="80" t="s">
        <v>800</v>
      </c>
      <c r="C44" s="80" t="s">
        <v>776</v>
      </c>
      <c r="D44" s="81" t="s">
        <v>824</v>
      </c>
      <c r="E44" s="85" t="s">
        <v>774</v>
      </c>
      <c r="F44" s="86">
        <v>200</v>
      </c>
    </row>
    <row r="45" s="68" customFormat="1" ht="12.75" spans="1:6">
      <c r="A45" s="79">
        <v>213</v>
      </c>
      <c r="B45" s="80" t="s">
        <v>800</v>
      </c>
      <c r="C45" s="80" t="s">
        <v>772</v>
      </c>
      <c r="D45" s="81" t="s">
        <v>825</v>
      </c>
      <c r="E45" s="85" t="s">
        <v>774</v>
      </c>
      <c r="F45" s="86">
        <v>100</v>
      </c>
    </row>
    <row r="46" s="68" customFormat="1" ht="12.75" spans="1:6">
      <c r="A46" s="79">
        <v>213</v>
      </c>
      <c r="B46" s="80" t="s">
        <v>800</v>
      </c>
      <c r="C46" s="80" t="s">
        <v>794</v>
      </c>
      <c r="D46" s="81" t="s">
        <v>826</v>
      </c>
      <c r="E46" s="85" t="s">
        <v>774</v>
      </c>
      <c r="F46" s="86">
        <v>167</v>
      </c>
    </row>
    <row r="47" s="68" customFormat="1" ht="12.75" spans="1:6">
      <c r="A47" s="79">
        <v>213</v>
      </c>
      <c r="B47" s="80" t="s">
        <v>800</v>
      </c>
      <c r="C47" s="80" t="s">
        <v>827</v>
      </c>
      <c r="D47" s="81" t="s">
        <v>828</v>
      </c>
      <c r="E47" s="85" t="s">
        <v>774</v>
      </c>
      <c r="F47" s="86">
        <v>150</v>
      </c>
    </row>
    <row r="48" s="68" customFormat="1" ht="12.75" spans="1:6">
      <c r="A48" s="79">
        <v>213</v>
      </c>
      <c r="B48" s="80" t="s">
        <v>800</v>
      </c>
      <c r="C48" s="80" t="s">
        <v>829</v>
      </c>
      <c r="D48" s="81" t="s">
        <v>830</v>
      </c>
      <c r="E48" s="85" t="s">
        <v>774</v>
      </c>
      <c r="F48" s="86">
        <v>200</v>
      </c>
    </row>
    <row r="49" s="68" customFormat="1" ht="12.75" spans="1:6">
      <c r="A49" s="79">
        <v>213</v>
      </c>
      <c r="B49" s="80" t="s">
        <v>800</v>
      </c>
      <c r="C49" s="80" t="s">
        <v>831</v>
      </c>
      <c r="D49" s="81" t="s">
        <v>832</v>
      </c>
      <c r="E49" s="85" t="s">
        <v>774</v>
      </c>
      <c r="F49" s="86">
        <v>800</v>
      </c>
    </row>
    <row r="50" s="68" customFormat="1" ht="12.75" spans="1:6">
      <c r="A50" s="79">
        <v>213</v>
      </c>
      <c r="B50" s="80" t="s">
        <v>800</v>
      </c>
      <c r="C50" s="80" t="s">
        <v>833</v>
      </c>
      <c r="D50" s="81" t="s">
        <v>834</v>
      </c>
      <c r="E50" s="85" t="s">
        <v>774</v>
      </c>
      <c r="F50" s="86">
        <v>2635</v>
      </c>
    </row>
    <row r="51" s="68" customFormat="1" ht="12.75" spans="1:6">
      <c r="A51" s="79">
        <v>213</v>
      </c>
      <c r="B51" s="80" t="s">
        <v>800</v>
      </c>
      <c r="C51" s="80" t="s">
        <v>776</v>
      </c>
      <c r="D51" s="81" t="s">
        <v>835</v>
      </c>
      <c r="E51" s="85" t="s">
        <v>774</v>
      </c>
      <c r="F51" s="86">
        <v>1000</v>
      </c>
    </row>
    <row r="52" s="68" customFormat="1" ht="12.75" spans="1:6">
      <c r="A52" s="79">
        <v>213</v>
      </c>
      <c r="B52" s="80" t="s">
        <v>779</v>
      </c>
      <c r="C52" s="80" t="s">
        <v>794</v>
      </c>
      <c r="D52" s="81" t="s">
        <v>836</v>
      </c>
      <c r="E52" s="85" t="s">
        <v>774</v>
      </c>
      <c r="F52" s="86">
        <v>100</v>
      </c>
    </row>
    <row r="53" s="68" customFormat="1" ht="12.75" spans="1:6">
      <c r="A53" s="79">
        <v>213</v>
      </c>
      <c r="B53" s="80" t="s">
        <v>779</v>
      </c>
      <c r="C53" s="80" t="s">
        <v>776</v>
      </c>
      <c r="D53" s="81" t="s">
        <v>837</v>
      </c>
      <c r="E53" s="85" t="s">
        <v>774</v>
      </c>
      <c r="F53" s="86">
        <v>200</v>
      </c>
    </row>
    <row r="54" s="68" customFormat="1" ht="12.75" spans="1:6">
      <c r="A54" s="79">
        <v>213</v>
      </c>
      <c r="B54" s="80" t="s">
        <v>771</v>
      </c>
      <c r="C54" s="80" t="s">
        <v>798</v>
      </c>
      <c r="D54" s="81" t="s">
        <v>838</v>
      </c>
      <c r="E54" s="85" t="s">
        <v>774</v>
      </c>
      <c r="F54" s="86">
        <v>2254</v>
      </c>
    </row>
    <row r="55" s="68" customFormat="1" ht="12.75" spans="1:6">
      <c r="A55" s="79">
        <v>213</v>
      </c>
      <c r="B55" s="80" t="s">
        <v>771</v>
      </c>
      <c r="C55" s="80" t="s">
        <v>778</v>
      </c>
      <c r="D55" s="81" t="s">
        <v>839</v>
      </c>
      <c r="E55" s="85" t="s">
        <v>774</v>
      </c>
      <c r="F55" s="86">
        <v>315</v>
      </c>
    </row>
    <row r="56" s="68" customFormat="1" ht="12.75" spans="1:6">
      <c r="A56" s="79">
        <v>213</v>
      </c>
      <c r="B56" s="80" t="s">
        <v>771</v>
      </c>
      <c r="C56" s="80" t="s">
        <v>840</v>
      </c>
      <c r="D56" s="81" t="s">
        <v>841</v>
      </c>
      <c r="E56" s="85" t="s">
        <v>774</v>
      </c>
      <c r="F56" s="86">
        <v>250</v>
      </c>
    </row>
    <row r="57" s="68" customFormat="1" ht="12.75" spans="1:6">
      <c r="A57" s="79">
        <v>213</v>
      </c>
      <c r="B57" s="80" t="s">
        <v>771</v>
      </c>
      <c r="C57" s="80" t="s">
        <v>842</v>
      </c>
      <c r="D57" s="81" t="s">
        <v>843</v>
      </c>
      <c r="E57" s="85" t="s">
        <v>774</v>
      </c>
      <c r="F57" s="86">
        <v>150</v>
      </c>
    </row>
    <row r="58" s="68" customFormat="1" ht="12.75" spans="1:6">
      <c r="A58" s="79">
        <v>213</v>
      </c>
      <c r="B58" s="80" t="s">
        <v>771</v>
      </c>
      <c r="C58" s="80" t="s">
        <v>776</v>
      </c>
      <c r="D58" s="81" t="s">
        <v>844</v>
      </c>
      <c r="E58" s="85" t="s">
        <v>774</v>
      </c>
      <c r="F58" s="86">
        <v>222</v>
      </c>
    </row>
    <row r="59" s="68" customFormat="1" ht="12.75" spans="1:6">
      <c r="A59" s="79">
        <v>213</v>
      </c>
      <c r="B59" s="80" t="s">
        <v>805</v>
      </c>
      <c r="C59" s="80" t="s">
        <v>800</v>
      </c>
      <c r="D59" s="81" t="s">
        <v>845</v>
      </c>
      <c r="E59" s="85" t="s">
        <v>774</v>
      </c>
      <c r="F59" s="86">
        <v>677</v>
      </c>
    </row>
    <row r="60" s="68" customFormat="1" ht="12.75" spans="1:6">
      <c r="A60" s="79">
        <v>213</v>
      </c>
      <c r="B60" s="80" t="s">
        <v>805</v>
      </c>
      <c r="C60" s="80" t="s">
        <v>778</v>
      </c>
      <c r="D60" s="81" t="s">
        <v>846</v>
      </c>
      <c r="E60" s="85" t="s">
        <v>774</v>
      </c>
      <c r="F60" s="86">
        <v>150</v>
      </c>
    </row>
    <row r="61" s="68" customFormat="1" ht="12.75" spans="1:6">
      <c r="A61" s="79">
        <v>213</v>
      </c>
      <c r="B61" s="80" t="s">
        <v>805</v>
      </c>
      <c r="C61" s="80" t="s">
        <v>805</v>
      </c>
      <c r="D61" s="81" t="s">
        <v>847</v>
      </c>
      <c r="E61" s="85" t="s">
        <v>774</v>
      </c>
      <c r="F61" s="86">
        <v>200</v>
      </c>
    </row>
    <row r="62" s="68" customFormat="1" ht="12.75" spans="1:6">
      <c r="A62" s="79">
        <v>213</v>
      </c>
      <c r="B62" s="80" t="s">
        <v>772</v>
      </c>
      <c r="C62" s="80" t="s">
        <v>775</v>
      </c>
      <c r="D62" s="81" t="s">
        <v>848</v>
      </c>
      <c r="E62" s="85" t="s">
        <v>774</v>
      </c>
      <c r="F62" s="86">
        <v>357</v>
      </c>
    </row>
    <row r="63" s="68" customFormat="1" ht="12.75" spans="1:6">
      <c r="A63" s="79">
        <v>213</v>
      </c>
      <c r="B63" s="80" t="s">
        <v>776</v>
      </c>
      <c r="C63" s="80" t="s">
        <v>776</v>
      </c>
      <c r="D63" s="81" t="s">
        <v>849</v>
      </c>
      <c r="E63" s="85" t="s">
        <v>774</v>
      </c>
      <c r="F63" s="86">
        <v>4920</v>
      </c>
    </row>
    <row r="64" s="68" customFormat="1" ht="12.75" spans="1:6">
      <c r="A64" s="79">
        <v>214</v>
      </c>
      <c r="B64" s="80" t="s">
        <v>800</v>
      </c>
      <c r="C64" s="80" t="s">
        <v>778</v>
      </c>
      <c r="D64" s="81" t="s">
        <v>850</v>
      </c>
      <c r="E64" s="85" t="s">
        <v>774</v>
      </c>
      <c r="F64" s="86">
        <v>700</v>
      </c>
    </row>
    <row r="65" s="68" customFormat="1" ht="12.75" spans="1:6">
      <c r="A65" s="79">
        <v>214</v>
      </c>
      <c r="B65" s="80" t="s">
        <v>800</v>
      </c>
      <c r="C65" s="80" t="s">
        <v>776</v>
      </c>
      <c r="D65" s="81" t="s">
        <v>851</v>
      </c>
      <c r="E65" s="85" t="s">
        <v>774</v>
      </c>
      <c r="F65" s="86">
        <v>300</v>
      </c>
    </row>
    <row r="66" s="68" customFormat="1" ht="12.75" spans="1:6">
      <c r="A66" s="79">
        <v>214</v>
      </c>
      <c r="B66" s="80" t="s">
        <v>776</v>
      </c>
      <c r="C66" s="80" t="s">
        <v>776</v>
      </c>
      <c r="D66" s="81" t="s">
        <v>852</v>
      </c>
      <c r="E66" s="85" t="s">
        <v>774</v>
      </c>
      <c r="F66" s="86">
        <v>300</v>
      </c>
    </row>
    <row r="67" s="68" customFormat="1" ht="12.75" spans="1:6">
      <c r="A67" s="79">
        <v>215</v>
      </c>
      <c r="B67" s="80" t="s">
        <v>779</v>
      </c>
      <c r="C67" s="80" t="s">
        <v>776</v>
      </c>
      <c r="D67" s="81" t="s">
        <v>853</v>
      </c>
      <c r="E67" s="85" t="s">
        <v>774</v>
      </c>
      <c r="F67" s="86">
        <v>485</v>
      </c>
    </row>
    <row r="68" s="68" customFormat="1" ht="12.75" spans="1:6">
      <c r="A68" s="79">
        <v>215</v>
      </c>
      <c r="B68" s="80" t="s">
        <v>772</v>
      </c>
      <c r="C68" s="80" t="s">
        <v>776</v>
      </c>
      <c r="D68" s="81" t="s">
        <v>854</v>
      </c>
      <c r="E68" s="85" t="s">
        <v>774</v>
      </c>
      <c r="F68" s="86">
        <v>500</v>
      </c>
    </row>
    <row r="69" s="68" customFormat="1" ht="12.75" spans="1:6">
      <c r="A69" s="79">
        <v>215</v>
      </c>
      <c r="B69" s="80" t="s">
        <v>776</v>
      </c>
      <c r="C69" s="80" t="s">
        <v>776</v>
      </c>
      <c r="D69" s="81" t="s">
        <v>855</v>
      </c>
      <c r="E69" s="85" t="s">
        <v>774</v>
      </c>
      <c r="F69" s="86">
        <v>242</v>
      </c>
    </row>
    <row r="70" s="68" customFormat="1" ht="12.75" spans="1:6">
      <c r="A70" s="79">
        <v>216</v>
      </c>
      <c r="B70" s="80" t="s">
        <v>779</v>
      </c>
      <c r="C70" s="80" t="s">
        <v>776</v>
      </c>
      <c r="D70" s="81" t="s">
        <v>856</v>
      </c>
      <c r="E70" s="85" t="s">
        <v>774</v>
      </c>
      <c r="F70" s="86">
        <v>100</v>
      </c>
    </row>
    <row r="71" s="68" customFormat="1" ht="12.75" spans="1:6">
      <c r="A71" s="79">
        <v>216</v>
      </c>
      <c r="B71" s="80" t="s">
        <v>778</v>
      </c>
      <c r="C71" s="80" t="s">
        <v>776</v>
      </c>
      <c r="D71" s="81" t="s">
        <v>857</v>
      </c>
      <c r="E71" s="85" t="s">
        <v>774</v>
      </c>
      <c r="F71" s="86">
        <v>300</v>
      </c>
    </row>
    <row r="72" s="68" customFormat="1" ht="12.75" spans="1:6">
      <c r="A72" s="79">
        <v>216</v>
      </c>
      <c r="B72" s="80" t="s">
        <v>776</v>
      </c>
      <c r="C72" s="80" t="s">
        <v>776</v>
      </c>
      <c r="D72" s="81" t="s">
        <v>858</v>
      </c>
      <c r="E72" s="85" t="s">
        <v>774</v>
      </c>
      <c r="F72" s="86">
        <v>170</v>
      </c>
    </row>
    <row r="73" s="68" customFormat="1" ht="12.75" spans="1:6">
      <c r="A73" s="79">
        <v>217</v>
      </c>
      <c r="B73" s="80" t="s">
        <v>771</v>
      </c>
      <c r="C73" s="80" t="s">
        <v>776</v>
      </c>
      <c r="D73" s="81" t="s">
        <v>859</v>
      </c>
      <c r="E73" s="85" t="s">
        <v>774</v>
      </c>
      <c r="F73" s="86">
        <v>200</v>
      </c>
    </row>
    <row r="74" s="68" customFormat="1" ht="12.75" spans="1:6">
      <c r="A74" s="79">
        <v>220</v>
      </c>
      <c r="B74" s="80" t="s">
        <v>800</v>
      </c>
      <c r="C74" s="80" t="s">
        <v>778</v>
      </c>
      <c r="D74" s="81" t="s">
        <v>860</v>
      </c>
      <c r="E74" s="85" t="s">
        <v>774</v>
      </c>
      <c r="F74" s="86">
        <v>300</v>
      </c>
    </row>
    <row r="75" s="68" customFormat="1" ht="12.75" spans="1:6">
      <c r="A75" s="79">
        <v>220</v>
      </c>
      <c r="B75" s="80" t="s">
        <v>800</v>
      </c>
      <c r="C75" s="80" t="s">
        <v>776</v>
      </c>
      <c r="D75" s="81" t="s">
        <v>861</v>
      </c>
      <c r="E75" s="85" t="s">
        <v>774</v>
      </c>
      <c r="F75" s="86">
        <v>1712</v>
      </c>
    </row>
    <row r="76" s="68" customFormat="1" ht="12.75" spans="1:6">
      <c r="A76" s="79">
        <v>221</v>
      </c>
      <c r="B76" s="80" t="s">
        <v>800</v>
      </c>
      <c r="C76" s="80" t="s">
        <v>771</v>
      </c>
      <c r="D76" s="81" t="s">
        <v>862</v>
      </c>
      <c r="E76" s="85" t="s">
        <v>774</v>
      </c>
      <c r="F76" s="86">
        <v>211.18</v>
      </c>
    </row>
    <row r="77" s="68" customFormat="1" ht="12.75" spans="1:6">
      <c r="A77" s="79">
        <v>221</v>
      </c>
      <c r="B77" s="80" t="s">
        <v>800</v>
      </c>
      <c r="C77" s="80" t="s">
        <v>772</v>
      </c>
      <c r="D77" s="81" t="s">
        <v>863</v>
      </c>
      <c r="E77" s="85" t="s">
        <v>774</v>
      </c>
      <c r="F77" s="86">
        <v>5146</v>
      </c>
    </row>
    <row r="78" s="68" customFormat="1" ht="12.75" spans="1:6">
      <c r="A78" s="79">
        <v>221</v>
      </c>
      <c r="B78" s="80" t="s">
        <v>800</v>
      </c>
      <c r="C78" s="80" t="s">
        <v>776</v>
      </c>
      <c r="D78" s="81" t="s">
        <v>864</v>
      </c>
      <c r="E78" s="85" t="s">
        <v>774</v>
      </c>
      <c r="F78" s="86">
        <v>2000</v>
      </c>
    </row>
    <row r="79" s="68" customFormat="1" ht="12.75" spans="1:6">
      <c r="A79" s="79">
        <v>224</v>
      </c>
      <c r="B79" s="80" t="s">
        <v>800</v>
      </c>
      <c r="C79" s="80" t="s">
        <v>776</v>
      </c>
      <c r="D79" s="81" t="s">
        <v>865</v>
      </c>
      <c r="E79" s="85" t="s">
        <v>774</v>
      </c>
      <c r="F79" s="86">
        <v>100</v>
      </c>
    </row>
    <row r="80" s="68" customFormat="1" ht="12.75" spans="1:6">
      <c r="A80" s="79">
        <v>224</v>
      </c>
      <c r="B80" s="80" t="s">
        <v>805</v>
      </c>
      <c r="C80" s="80" t="s">
        <v>771</v>
      </c>
      <c r="D80" s="81" t="s">
        <v>866</v>
      </c>
      <c r="E80" s="85" t="s">
        <v>774</v>
      </c>
      <c r="F80" s="86">
        <v>168</v>
      </c>
    </row>
    <row r="81" s="68" customFormat="1" ht="12.75" spans="1:6">
      <c r="A81" s="79">
        <v>229</v>
      </c>
      <c r="B81" s="80" t="s">
        <v>776</v>
      </c>
      <c r="C81" s="80" t="s">
        <v>776</v>
      </c>
      <c r="D81" s="81" t="s">
        <v>78</v>
      </c>
      <c r="E81" s="85" t="s">
        <v>774</v>
      </c>
      <c r="F81" s="86">
        <v>828</v>
      </c>
    </row>
    <row r="82" s="68" customFormat="1" ht="17" customHeight="1" spans="1:6">
      <c r="A82" s="87" t="s">
        <v>146</v>
      </c>
      <c r="B82" s="88"/>
      <c r="C82" s="88"/>
      <c r="D82" s="89"/>
      <c r="E82" s="84"/>
      <c r="F82" s="90">
        <f>SUM(F7:F81)</f>
        <v>40000.18</v>
      </c>
    </row>
  </sheetData>
  <mergeCells count="9">
    <mergeCell ref="A2:F2"/>
    <mergeCell ref="A4:C4"/>
    <mergeCell ref="A82:D82"/>
    <mergeCell ref="A5:A6"/>
    <mergeCell ref="B5:B6"/>
    <mergeCell ref="C5:C6"/>
    <mergeCell ref="D4:D6"/>
    <mergeCell ref="E4:E6"/>
    <mergeCell ref="F4:F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7"/>
  <sheetViews>
    <sheetView workbookViewId="0">
      <selection activeCell="B25" sqref="B25"/>
    </sheetView>
  </sheetViews>
  <sheetFormatPr defaultColWidth="9" defaultRowHeight="14.25" outlineLevelCol="3"/>
  <cols>
    <col min="1" max="1" width="38.375" customWidth="1"/>
    <col min="2" max="2" width="14.25" customWidth="1"/>
    <col min="3" max="3" width="16.375" customWidth="1"/>
    <col min="4" max="4" width="23.75" customWidth="1"/>
  </cols>
  <sheetData>
    <row r="1" spans="1:1">
      <c r="A1" t="s">
        <v>867</v>
      </c>
    </row>
    <row r="2" ht="27" spans="1:4">
      <c r="A2" s="53" t="s">
        <v>28</v>
      </c>
      <c r="B2" s="53"/>
      <c r="C2" s="53"/>
      <c r="D2" s="54"/>
    </row>
    <row r="3" spans="1:4">
      <c r="A3" s="55" t="s">
        <v>173</v>
      </c>
      <c r="B3" s="55"/>
      <c r="C3" s="56" t="s">
        <v>31</v>
      </c>
      <c r="D3" s="54"/>
    </row>
    <row r="4" spans="1:4">
      <c r="A4" s="57" t="s">
        <v>868</v>
      </c>
      <c r="B4" s="57" t="s">
        <v>869</v>
      </c>
      <c r="C4" s="57" t="s">
        <v>686</v>
      </c>
      <c r="D4" s="58" t="s">
        <v>870</v>
      </c>
    </row>
    <row r="5" spans="1:4">
      <c r="A5" s="59" t="s">
        <v>871</v>
      </c>
      <c r="B5" s="60">
        <f>B6+B7+B8</f>
        <v>1921</v>
      </c>
      <c r="C5" s="60">
        <f>C6+C7+C8</f>
        <v>1699</v>
      </c>
      <c r="D5" s="58">
        <f t="shared" ref="D5:D10" si="0">C5/B5</f>
        <v>0.884435190005206</v>
      </c>
    </row>
    <row r="6" spans="1:4">
      <c r="A6" s="61" t="s">
        <v>872</v>
      </c>
      <c r="B6" s="60"/>
      <c r="C6" s="60"/>
      <c r="D6" s="58"/>
    </row>
    <row r="7" spans="1:4">
      <c r="A7" s="62" t="s">
        <v>873</v>
      </c>
      <c r="B7" s="60">
        <v>1330</v>
      </c>
      <c r="C7" s="60">
        <v>1197</v>
      </c>
      <c r="D7" s="58">
        <f t="shared" si="0"/>
        <v>0.9</v>
      </c>
    </row>
    <row r="8" spans="1:4">
      <c r="A8" s="62" t="s">
        <v>874</v>
      </c>
      <c r="B8" s="60">
        <f>SUM(B9:B10)</f>
        <v>591</v>
      </c>
      <c r="C8" s="60">
        <v>502</v>
      </c>
      <c r="D8" s="58">
        <f t="shared" si="0"/>
        <v>0.849407783417936</v>
      </c>
    </row>
    <row r="9" spans="1:4">
      <c r="A9" s="62" t="s">
        <v>875</v>
      </c>
      <c r="B9" s="60">
        <v>506</v>
      </c>
      <c r="C9" s="60">
        <v>482</v>
      </c>
      <c r="D9" s="58">
        <f t="shared" si="0"/>
        <v>0.952569169960474</v>
      </c>
    </row>
    <row r="10" spans="1:4">
      <c r="A10" s="62" t="s">
        <v>876</v>
      </c>
      <c r="B10" s="60">
        <v>85</v>
      </c>
      <c r="C10" s="60">
        <v>20</v>
      </c>
      <c r="D10" s="58">
        <f t="shared" si="0"/>
        <v>0.235294117647059</v>
      </c>
    </row>
    <row r="11" spans="1:4">
      <c r="A11" s="61"/>
      <c r="B11" s="59"/>
      <c r="C11" s="63"/>
      <c r="D11" s="58"/>
    </row>
    <row r="12" spans="1:4">
      <c r="A12" s="61"/>
      <c r="B12" s="59"/>
      <c r="C12" s="63"/>
      <c r="D12" s="58"/>
    </row>
    <row r="13" spans="1:4">
      <c r="A13" s="61"/>
      <c r="B13" s="59"/>
      <c r="C13" s="63"/>
      <c r="D13" s="58"/>
    </row>
    <row r="14" ht="33" customHeight="1" spans="1:4">
      <c r="A14" s="64" t="s">
        <v>877</v>
      </c>
      <c r="B14" s="64"/>
      <c r="C14" s="64"/>
      <c r="D14" s="54"/>
    </row>
    <row r="15" ht="33" customHeight="1" spans="1:4">
      <c r="A15" s="65" t="s">
        <v>878</v>
      </c>
      <c r="B15" s="65"/>
      <c r="C15" s="65"/>
      <c r="D15" s="66"/>
    </row>
    <row r="16" ht="33" customHeight="1" spans="1:4">
      <c r="A16" s="65" t="s">
        <v>879</v>
      </c>
      <c r="B16" s="65"/>
      <c r="C16" s="65"/>
      <c r="D16" s="66"/>
    </row>
    <row r="17" ht="61" customHeight="1" spans="1:4">
      <c r="A17" s="65" t="s">
        <v>880</v>
      </c>
      <c r="B17" s="65"/>
      <c r="C17" s="65"/>
      <c r="D17" s="67"/>
    </row>
  </sheetData>
  <mergeCells count="5">
    <mergeCell ref="A2:C2"/>
    <mergeCell ref="A14:C14"/>
    <mergeCell ref="A15:C15"/>
    <mergeCell ref="A16:C16"/>
    <mergeCell ref="A17:C1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54"/>
  <sheetViews>
    <sheetView showZeros="0" tabSelected="1" workbookViewId="0">
      <selection activeCell="A3" sqref="A3:B3"/>
    </sheetView>
  </sheetViews>
  <sheetFormatPr defaultColWidth="9" defaultRowHeight="14.25" outlineLevelCol="5"/>
  <cols>
    <col min="1" max="1" width="7.25" customWidth="1"/>
    <col min="2" max="2" width="52.3833333333333" customWidth="1"/>
    <col min="3" max="3" width="16.25" customWidth="1"/>
    <col min="4" max="4" width="14" customWidth="1"/>
    <col min="5" max="5" width="15.6333333333333" customWidth="1"/>
    <col min="6" max="6" width="16.6333333333333" customWidth="1"/>
  </cols>
  <sheetData>
    <row r="1" ht="15.75" spans="1:6">
      <c r="A1" s="1" t="s">
        <v>881</v>
      </c>
      <c r="B1" s="2"/>
      <c r="C1" s="2"/>
      <c r="D1" s="2"/>
      <c r="E1" s="2"/>
      <c r="F1" s="2"/>
    </row>
    <row r="2" ht="24" spans="1:6">
      <c r="A2" s="3" t="s">
        <v>882</v>
      </c>
      <c r="B2" s="3"/>
      <c r="C2" s="3"/>
      <c r="D2" s="3"/>
      <c r="E2" s="3"/>
      <c r="F2" s="42"/>
    </row>
    <row r="3" ht="16" customHeight="1" spans="1:6">
      <c r="A3" s="4" t="s">
        <v>883</v>
      </c>
      <c r="B3" s="4"/>
      <c r="C3" s="5"/>
      <c r="D3" s="6"/>
      <c r="E3" s="6"/>
      <c r="F3" s="43" t="s">
        <v>174</v>
      </c>
    </row>
    <row r="4" ht="25" customHeight="1" spans="1:6">
      <c r="A4" s="7" t="s">
        <v>884</v>
      </c>
      <c r="B4" s="7" t="s">
        <v>885</v>
      </c>
      <c r="C4" s="8" t="s">
        <v>886</v>
      </c>
      <c r="D4" s="9" t="s">
        <v>887</v>
      </c>
      <c r="E4" s="9" t="s">
        <v>888</v>
      </c>
      <c r="F4" s="44" t="s">
        <v>146</v>
      </c>
    </row>
    <row r="5" ht="25" customHeight="1" spans="1:6">
      <c r="A5" s="10"/>
      <c r="B5" s="11" t="s">
        <v>889</v>
      </c>
      <c r="C5" s="12">
        <v>3836</v>
      </c>
      <c r="D5" s="13">
        <v>14367.92</v>
      </c>
      <c r="E5" s="45">
        <v>5502.09</v>
      </c>
      <c r="F5" s="46">
        <v>23706.01</v>
      </c>
    </row>
    <row r="6" ht="25" customHeight="1" spans="1:6">
      <c r="A6" s="14">
        <v>1</v>
      </c>
      <c r="B6" s="15" t="s">
        <v>890</v>
      </c>
      <c r="C6" s="16">
        <v>184</v>
      </c>
      <c r="D6" s="16">
        <v>350</v>
      </c>
      <c r="E6" s="16">
        <v>120</v>
      </c>
      <c r="F6" s="47">
        <v>654</v>
      </c>
    </row>
    <row r="7" ht="25" customHeight="1" spans="1:6">
      <c r="A7" s="14">
        <v>2</v>
      </c>
      <c r="B7" s="15" t="s">
        <v>891</v>
      </c>
      <c r="C7" s="16"/>
      <c r="D7" s="16"/>
      <c r="E7" s="16">
        <v>58</v>
      </c>
      <c r="F7" s="48">
        <f>SUM(C7:E7)</f>
        <v>58</v>
      </c>
    </row>
    <row r="8" ht="25" customHeight="1" spans="1:6">
      <c r="A8" s="14">
        <v>3</v>
      </c>
      <c r="B8" s="17" t="s">
        <v>892</v>
      </c>
      <c r="C8" s="16">
        <v>400</v>
      </c>
      <c r="D8" s="16">
        <v>400</v>
      </c>
      <c r="E8" s="16">
        <v>400</v>
      </c>
      <c r="F8" s="47">
        <f>SUM(C8:E8)</f>
        <v>1200</v>
      </c>
    </row>
    <row r="9" ht="25" customHeight="1" spans="1:6">
      <c r="A9" s="14">
        <v>4</v>
      </c>
      <c r="B9" s="17" t="s">
        <v>893</v>
      </c>
      <c r="C9" s="16"/>
      <c r="D9" s="16">
        <v>400</v>
      </c>
      <c r="E9" s="16">
        <v>680</v>
      </c>
      <c r="F9" s="47">
        <f>SUM(C9:E9)</f>
        <v>1080</v>
      </c>
    </row>
    <row r="10" ht="25" customHeight="1" spans="1:6">
      <c r="A10" s="14">
        <v>5</v>
      </c>
      <c r="B10" s="18" t="s">
        <v>894</v>
      </c>
      <c r="C10" s="16"/>
      <c r="D10" s="16"/>
      <c r="E10" s="16">
        <v>79.29</v>
      </c>
      <c r="F10" s="47">
        <f>SUM(C10:E10)</f>
        <v>79.29</v>
      </c>
    </row>
    <row r="11" ht="25" customHeight="1" spans="1:6">
      <c r="A11" s="14">
        <v>6</v>
      </c>
      <c r="B11" s="19" t="s">
        <v>895</v>
      </c>
      <c r="C11" s="16"/>
      <c r="D11" s="16">
        <v>1260</v>
      </c>
      <c r="E11" s="16">
        <v>260</v>
      </c>
      <c r="F11" s="47">
        <f>SUM(C11:E11)</f>
        <v>1520</v>
      </c>
    </row>
    <row r="12" ht="25" customHeight="1" spans="1:6">
      <c r="A12" s="14">
        <v>7</v>
      </c>
      <c r="B12" s="20" t="s">
        <v>896</v>
      </c>
      <c r="C12" s="16"/>
      <c r="D12" s="16"/>
      <c r="E12" s="16">
        <v>70</v>
      </c>
      <c r="F12" s="47">
        <v>70</v>
      </c>
    </row>
    <row r="13" ht="25" customHeight="1" spans="1:6">
      <c r="A13" s="14">
        <v>8</v>
      </c>
      <c r="B13" s="20" t="s">
        <v>897</v>
      </c>
      <c r="C13" s="16">
        <v>180</v>
      </c>
      <c r="D13" s="16">
        <v>150</v>
      </c>
      <c r="E13" s="16"/>
      <c r="F13" s="47">
        <f>SUM(C13:E13)</f>
        <v>330</v>
      </c>
    </row>
    <row r="14" ht="25" customHeight="1" spans="1:6">
      <c r="A14" s="14">
        <v>9</v>
      </c>
      <c r="B14" s="20" t="s">
        <v>898</v>
      </c>
      <c r="C14" s="16">
        <v>200</v>
      </c>
      <c r="D14" s="16"/>
      <c r="E14" s="16"/>
      <c r="F14" s="47">
        <f>SUM(C14:E14)</f>
        <v>200</v>
      </c>
    </row>
    <row r="15" ht="25" customHeight="1" spans="1:6">
      <c r="A15" s="14">
        <v>10</v>
      </c>
      <c r="B15" s="20" t="s">
        <v>899</v>
      </c>
      <c r="C15" s="16"/>
      <c r="D15" s="16">
        <v>900</v>
      </c>
      <c r="E15" s="49"/>
      <c r="F15" s="47">
        <f>SUM(C15:E15)</f>
        <v>900</v>
      </c>
    </row>
    <row r="16" ht="25" customHeight="1" spans="1:6">
      <c r="A16" s="14">
        <v>11</v>
      </c>
      <c r="B16" s="20" t="s">
        <v>900</v>
      </c>
      <c r="C16" s="16"/>
      <c r="D16" s="16">
        <v>120</v>
      </c>
      <c r="E16" s="16">
        <v>70</v>
      </c>
      <c r="F16" s="47">
        <v>190</v>
      </c>
    </row>
    <row r="17" ht="25" customHeight="1" spans="1:6">
      <c r="A17" s="14">
        <v>12</v>
      </c>
      <c r="B17" s="20" t="s">
        <v>901</v>
      </c>
      <c r="C17" s="21"/>
      <c r="D17" s="22"/>
      <c r="E17" s="22">
        <v>35</v>
      </c>
      <c r="F17" s="48">
        <v>35</v>
      </c>
    </row>
    <row r="18" ht="25" customHeight="1" spans="1:6">
      <c r="A18" s="14">
        <v>13</v>
      </c>
      <c r="B18" s="20" t="s">
        <v>902</v>
      </c>
      <c r="C18" s="16">
        <v>180</v>
      </c>
      <c r="D18" s="16"/>
      <c r="E18" s="16"/>
      <c r="F18" s="47">
        <f>SUM(C18:E18)</f>
        <v>180</v>
      </c>
    </row>
    <row r="19" ht="25" customHeight="1" spans="1:6">
      <c r="A19" s="14">
        <v>14</v>
      </c>
      <c r="B19" s="20" t="s">
        <v>903</v>
      </c>
      <c r="C19" s="16"/>
      <c r="D19" s="16"/>
      <c r="E19" s="16">
        <v>138</v>
      </c>
      <c r="F19" s="47">
        <v>138</v>
      </c>
    </row>
    <row r="20" ht="25" customHeight="1" spans="1:6">
      <c r="A20" s="14">
        <v>15</v>
      </c>
      <c r="B20" s="23" t="s">
        <v>904</v>
      </c>
      <c r="C20" s="16"/>
      <c r="D20" s="16">
        <v>100</v>
      </c>
      <c r="E20" s="16"/>
      <c r="F20" s="47">
        <v>100</v>
      </c>
    </row>
    <row r="21" ht="25" customHeight="1" spans="1:6">
      <c r="A21" s="14">
        <v>16</v>
      </c>
      <c r="B21" s="23" t="s">
        <v>905</v>
      </c>
      <c r="C21" s="16">
        <v>1835</v>
      </c>
      <c r="D21" s="16">
        <v>500</v>
      </c>
      <c r="E21" s="16">
        <v>701</v>
      </c>
      <c r="F21" s="47">
        <f>SUM(C21:E21)</f>
        <v>3036</v>
      </c>
    </row>
    <row r="22" ht="25" customHeight="1" spans="1:6">
      <c r="A22" s="14">
        <v>17</v>
      </c>
      <c r="B22" s="20" t="s">
        <v>906</v>
      </c>
      <c r="C22" s="16"/>
      <c r="D22" s="16"/>
      <c r="E22" s="16">
        <v>65</v>
      </c>
      <c r="F22" s="47">
        <v>65</v>
      </c>
    </row>
    <row r="23" ht="25" customHeight="1" spans="1:6">
      <c r="A23" s="14">
        <v>18</v>
      </c>
      <c r="B23" s="20" t="s">
        <v>907</v>
      </c>
      <c r="C23" s="16">
        <v>280</v>
      </c>
      <c r="D23" s="16"/>
      <c r="E23" s="16"/>
      <c r="F23" s="47">
        <f>SUM(C23:E23)</f>
        <v>280</v>
      </c>
    </row>
    <row r="24" ht="25" customHeight="1" spans="1:6">
      <c r="A24" s="14">
        <v>19</v>
      </c>
      <c r="B24" s="24" t="s">
        <v>908</v>
      </c>
      <c r="C24" s="16"/>
      <c r="D24" s="16"/>
      <c r="E24" s="16">
        <v>250</v>
      </c>
      <c r="F24" s="47">
        <v>250</v>
      </c>
    </row>
    <row r="25" ht="25" customHeight="1" spans="1:6">
      <c r="A25" s="14">
        <v>20</v>
      </c>
      <c r="B25" s="24" t="s">
        <v>909</v>
      </c>
      <c r="C25" s="16"/>
      <c r="D25" s="16"/>
      <c r="E25" s="16">
        <v>207</v>
      </c>
      <c r="F25" s="47">
        <f>SUM(C25:E25)</f>
        <v>207</v>
      </c>
    </row>
    <row r="26" ht="25" customHeight="1" spans="1:6">
      <c r="A26" s="14">
        <v>21</v>
      </c>
      <c r="B26" s="24" t="s">
        <v>910</v>
      </c>
      <c r="C26" s="16"/>
      <c r="D26" s="16">
        <v>380</v>
      </c>
      <c r="E26" s="16"/>
      <c r="F26" s="47">
        <f>SUM(C26:E26)</f>
        <v>380</v>
      </c>
    </row>
    <row r="27" ht="25" customHeight="1" spans="1:6">
      <c r="A27" s="14">
        <v>22</v>
      </c>
      <c r="B27" s="25" t="s">
        <v>911</v>
      </c>
      <c r="C27" s="16"/>
      <c r="D27" s="16">
        <v>110</v>
      </c>
      <c r="E27" s="16">
        <v>64</v>
      </c>
      <c r="F27" s="47">
        <f>SUM(C27:E27)</f>
        <v>174</v>
      </c>
    </row>
    <row r="28" ht="25" customHeight="1" spans="1:6">
      <c r="A28" s="14">
        <v>23</v>
      </c>
      <c r="B28" s="24" t="s">
        <v>912</v>
      </c>
      <c r="C28" s="16"/>
      <c r="D28" s="16">
        <v>180</v>
      </c>
      <c r="E28" s="16"/>
      <c r="F28" s="47">
        <f>SUM(C28:E28)</f>
        <v>180</v>
      </c>
    </row>
    <row r="29" ht="25" customHeight="1" spans="1:6">
      <c r="A29" s="14">
        <v>24</v>
      </c>
      <c r="B29" s="26" t="s">
        <v>913</v>
      </c>
      <c r="C29" s="16"/>
      <c r="D29" s="16">
        <v>1210</v>
      </c>
      <c r="E29" s="16"/>
      <c r="F29" s="47">
        <f>SUM(C29:E29)</f>
        <v>1210</v>
      </c>
    </row>
    <row r="30" ht="25" customHeight="1" spans="1:6">
      <c r="A30" s="14">
        <v>25</v>
      </c>
      <c r="B30" s="27" t="s">
        <v>914</v>
      </c>
      <c r="C30" s="28"/>
      <c r="D30" s="16">
        <v>1567</v>
      </c>
      <c r="E30" s="16"/>
      <c r="F30" s="47">
        <f t="shared" ref="F30:F38" si="0">SUM(C30:E30)</f>
        <v>1567</v>
      </c>
    </row>
    <row r="31" ht="25" customHeight="1" spans="1:6">
      <c r="A31" s="14">
        <v>26</v>
      </c>
      <c r="B31" s="27" t="s">
        <v>915</v>
      </c>
      <c r="C31" s="29"/>
      <c r="D31" s="30">
        <v>1350</v>
      </c>
      <c r="E31" s="30"/>
      <c r="F31" s="47">
        <f t="shared" si="0"/>
        <v>1350</v>
      </c>
    </row>
    <row r="32" ht="25" customHeight="1" spans="1:6">
      <c r="A32" s="14">
        <v>27</v>
      </c>
      <c r="B32" s="31" t="s">
        <v>916</v>
      </c>
      <c r="C32" s="22"/>
      <c r="D32" s="16">
        <v>936</v>
      </c>
      <c r="E32" s="16"/>
      <c r="F32" s="47">
        <v>936</v>
      </c>
    </row>
    <row r="33" ht="25" customHeight="1" spans="1:6">
      <c r="A33" s="14">
        <v>28</v>
      </c>
      <c r="B33" s="32" t="s">
        <v>917</v>
      </c>
      <c r="C33" s="33"/>
      <c r="D33" s="34">
        <v>590</v>
      </c>
      <c r="E33" s="50"/>
      <c r="F33" s="48">
        <v>590</v>
      </c>
    </row>
    <row r="34" ht="25" customHeight="1" spans="1:6">
      <c r="A34" s="14">
        <v>29</v>
      </c>
      <c r="B34" s="31" t="s">
        <v>918</v>
      </c>
      <c r="C34" s="22"/>
      <c r="D34" s="16">
        <v>658</v>
      </c>
      <c r="E34" s="16"/>
      <c r="F34" s="47">
        <f t="shared" si="0"/>
        <v>658</v>
      </c>
    </row>
    <row r="35" ht="25" customHeight="1" spans="1:6">
      <c r="A35" s="14">
        <v>30</v>
      </c>
      <c r="B35" s="31" t="s">
        <v>919</v>
      </c>
      <c r="C35" s="22"/>
      <c r="D35" s="35">
        <v>895</v>
      </c>
      <c r="E35" s="51"/>
      <c r="F35" s="48">
        <f t="shared" si="0"/>
        <v>895</v>
      </c>
    </row>
    <row r="36" ht="25" customHeight="1" spans="1:6">
      <c r="A36" s="14">
        <v>31</v>
      </c>
      <c r="B36" s="31" t="s">
        <v>920</v>
      </c>
      <c r="C36" s="22"/>
      <c r="D36" s="16">
        <v>740</v>
      </c>
      <c r="E36" s="16"/>
      <c r="F36" s="47">
        <f t="shared" si="0"/>
        <v>740</v>
      </c>
    </row>
    <row r="37" ht="25" customHeight="1" spans="1:6">
      <c r="A37" s="14">
        <v>32</v>
      </c>
      <c r="B37" s="31" t="s">
        <v>921</v>
      </c>
      <c r="C37" s="22"/>
      <c r="D37" s="16">
        <v>525.68</v>
      </c>
      <c r="E37" s="16"/>
      <c r="F37" s="47">
        <f t="shared" si="0"/>
        <v>525.68</v>
      </c>
    </row>
    <row r="38" ht="25" customHeight="1" spans="1:6">
      <c r="A38" s="14">
        <v>33</v>
      </c>
      <c r="B38" s="36" t="s">
        <v>922</v>
      </c>
      <c r="C38" s="22">
        <v>30</v>
      </c>
      <c r="D38" s="16">
        <v>192.71</v>
      </c>
      <c r="E38" s="16">
        <v>30</v>
      </c>
      <c r="F38" s="47">
        <f t="shared" si="0"/>
        <v>252.71</v>
      </c>
    </row>
    <row r="39" ht="25" customHeight="1" spans="1:6">
      <c r="A39" s="14">
        <v>34</v>
      </c>
      <c r="B39" s="37" t="s">
        <v>923</v>
      </c>
      <c r="C39" s="22"/>
      <c r="D39" s="22"/>
      <c r="E39" s="22">
        <v>40</v>
      </c>
      <c r="F39" s="47">
        <v>40</v>
      </c>
    </row>
    <row r="40" ht="25" customHeight="1" spans="1:6">
      <c r="A40" s="14">
        <v>35</v>
      </c>
      <c r="B40" s="37" t="s">
        <v>924</v>
      </c>
      <c r="C40" s="16"/>
      <c r="D40" s="16"/>
      <c r="E40" s="16">
        <v>53.8</v>
      </c>
      <c r="F40" s="47">
        <f>SUM(C40:E40)</f>
        <v>53.8</v>
      </c>
    </row>
    <row r="41" ht="25" customHeight="1" spans="1:6">
      <c r="A41" s="14">
        <v>36</v>
      </c>
      <c r="B41" s="37" t="s">
        <v>925</v>
      </c>
      <c r="C41" s="16">
        <v>120</v>
      </c>
      <c r="D41" s="16"/>
      <c r="E41" s="16">
        <v>44</v>
      </c>
      <c r="F41" s="47">
        <f>SUM(C41:E41)</f>
        <v>164</v>
      </c>
    </row>
    <row r="42" ht="25" customHeight="1" spans="1:6">
      <c r="A42" s="14">
        <v>37</v>
      </c>
      <c r="B42" s="38" t="s">
        <v>926</v>
      </c>
      <c r="C42" s="16"/>
      <c r="D42" s="16"/>
      <c r="E42" s="16">
        <v>69</v>
      </c>
      <c r="F42" s="47">
        <f>SUM(C42:E42)</f>
        <v>69</v>
      </c>
    </row>
    <row r="43" ht="25" customHeight="1" spans="1:6">
      <c r="A43" s="14">
        <v>38</v>
      </c>
      <c r="B43" s="37" t="s">
        <v>927</v>
      </c>
      <c r="C43" s="16"/>
      <c r="D43" s="16">
        <v>260</v>
      </c>
      <c r="E43" s="16"/>
      <c r="F43" s="47">
        <v>260</v>
      </c>
    </row>
    <row r="44" ht="25" customHeight="1" spans="1:6">
      <c r="A44" s="14">
        <v>39</v>
      </c>
      <c r="B44" s="37" t="s">
        <v>928</v>
      </c>
      <c r="C44" s="16"/>
      <c r="D44" s="16">
        <v>156.2</v>
      </c>
      <c r="E44" s="16"/>
      <c r="F44" s="47">
        <f>SUM(C44:E44)</f>
        <v>156.2</v>
      </c>
    </row>
    <row r="45" ht="25" customHeight="1" spans="1:6">
      <c r="A45" s="14">
        <v>40</v>
      </c>
      <c r="B45" s="39" t="s">
        <v>929</v>
      </c>
      <c r="C45" s="16">
        <v>165</v>
      </c>
      <c r="D45" s="16"/>
      <c r="E45" s="16"/>
      <c r="F45" s="47">
        <v>165</v>
      </c>
    </row>
    <row r="46" ht="25" customHeight="1" spans="1:6">
      <c r="A46" s="14">
        <v>41</v>
      </c>
      <c r="B46" s="37" t="s">
        <v>930</v>
      </c>
      <c r="C46" s="16"/>
      <c r="D46" s="16">
        <v>98</v>
      </c>
      <c r="E46" s="16"/>
      <c r="F46" s="47">
        <f>SUM(C46:E46)</f>
        <v>98</v>
      </c>
    </row>
    <row r="47" ht="25" customHeight="1" spans="1:6">
      <c r="A47" s="14">
        <v>42</v>
      </c>
      <c r="B47" s="37" t="s">
        <v>931</v>
      </c>
      <c r="C47" s="16">
        <v>70</v>
      </c>
      <c r="D47" s="16">
        <v>59.33</v>
      </c>
      <c r="E47" s="16"/>
      <c r="F47" s="47">
        <f>SUM(C47:E47)</f>
        <v>129.33</v>
      </c>
    </row>
    <row r="48" ht="25" customHeight="1" spans="1:6">
      <c r="A48" s="14">
        <v>43</v>
      </c>
      <c r="B48" s="37" t="s">
        <v>932</v>
      </c>
      <c r="C48" s="40">
        <v>100</v>
      </c>
      <c r="D48" s="40">
        <v>100</v>
      </c>
      <c r="E48" s="52"/>
      <c r="F48" s="48">
        <v>200</v>
      </c>
    </row>
    <row r="49" ht="25" customHeight="1" spans="1:6">
      <c r="A49" s="14">
        <v>44</v>
      </c>
      <c r="B49" s="37" t="s">
        <v>933</v>
      </c>
      <c r="C49" s="22"/>
      <c r="D49" s="22"/>
      <c r="E49" s="22">
        <v>870</v>
      </c>
      <c r="F49" s="48">
        <f>SUM(C49:E49)</f>
        <v>870</v>
      </c>
    </row>
    <row r="50" ht="25" customHeight="1" spans="1:6">
      <c r="A50" s="14">
        <v>45</v>
      </c>
      <c r="B50" s="37" t="s">
        <v>934</v>
      </c>
      <c r="C50" s="22"/>
      <c r="D50" s="22"/>
      <c r="E50" s="22">
        <v>200</v>
      </c>
      <c r="F50" s="48">
        <f>SUM(C50:E50)</f>
        <v>200</v>
      </c>
    </row>
    <row r="51" ht="25" customHeight="1" spans="1:6">
      <c r="A51" s="14">
        <v>46</v>
      </c>
      <c r="B51" s="41" t="s">
        <v>935</v>
      </c>
      <c r="C51" s="22"/>
      <c r="D51" s="22"/>
      <c r="E51" s="22">
        <v>70</v>
      </c>
      <c r="F51" s="48">
        <v>70</v>
      </c>
    </row>
    <row r="52" ht="25" customHeight="1" spans="1:6">
      <c r="A52" s="14">
        <v>47</v>
      </c>
      <c r="B52" s="38" t="s">
        <v>936</v>
      </c>
      <c r="C52" s="22">
        <v>92</v>
      </c>
      <c r="D52" s="22"/>
      <c r="E52" s="22"/>
      <c r="F52" s="48">
        <v>92</v>
      </c>
    </row>
    <row r="53" ht="25" customHeight="1" spans="1:6">
      <c r="A53" s="14">
        <v>48</v>
      </c>
      <c r="B53" s="38" t="s">
        <v>937</v>
      </c>
      <c r="C53" s="22"/>
      <c r="D53" s="22"/>
      <c r="E53" s="22">
        <v>630</v>
      </c>
      <c r="F53" s="48">
        <v>630</v>
      </c>
    </row>
    <row r="54" ht="25" customHeight="1" spans="1:6">
      <c r="A54" s="14">
        <v>49</v>
      </c>
      <c r="B54" s="37" t="s">
        <v>938</v>
      </c>
      <c r="C54" s="22"/>
      <c r="D54" s="22">
        <v>180</v>
      </c>
      <c r="E54" s="22">
        <v>298</v>
      </c>
      <c r="F54" s="48">
        <f>SUM(D54:E54)</f>
        <v>478</v>
      </c>
    </row>
  </sheetData>
  <autoFilter xmlns:etc="http://www.wps.cn/officeDocument/2017/etCustomData" ref="A4:F54" etc:filterBottomFollowUsedRange="0">
    <extLst/>
  </autoFilter>
  <mergeCells count="2">
    <mergeCell ref="A2:F2"/>
    <mergeCell ref="A3:B3"/>
  </mergeCells>
  <hyperlinks>
    <hyperlink ref="B45" r:id="rId1" display="湖南省津市职业中专学校" tooltip="https://cg.fupin832.com/budget/unit/javascript:void(0)"/>
  </hyperlinks>
  <printOptions horizontalCentered="1"/>
  <pageMargins left="0.786805555555556" right="0.786805555555556" top="0.786805555555556" bottom="0.786805555555556" header="0.298611111111111" footer="0.511805555555556"/>
  <pageSetup paperSize="9" firstPageNumber="25" fitToHeight="0" orientation="landscape" useFirstPageNumber="1" horizontalDpi="600"/>
  <headerFooter>
    <oddFooter>&amp;C&amp;"仿宋_GB2312"&amp;12-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4"/>
  <sheetViews>
    <sheetView showZeros="0" workbookViewId="0">
      <selection activeCell="A1" sqref="A1"/>
    </sheetView>
  </sheetViews>
  <sheetFormatPr defaultColWidth="9" defaultRowHeight="14.25"/>
  <cols>
    <col min="1" max="1" width="43.3833333333333" style="276" customWidth="1"/>
    <col min="2" max="4" width="9.5" style="276" customWidth="1"/>
    <col min="5" max="5" width="34" style="276" customWidth="1"/>
    <col min="6" max="8" width="9.5" style="276" customWidth="1"/>
    <col min="9" max="9" width="13.75" style="276"/>
    <col min="10" max="16384" width="9" style="276"/>
  </cols>
  <sheetData>
    <row r="1" s="276" customFormat="1" ht="18" customHeight="1" spans="1:1">
      <c r="A1" s="277" t="s">
        <v>93</v>
      </c>
    </row>
    <row r="2" s="276" customFormat="1" ht="33" customHeight="1" spans="1:8">
      <c r="A2" s="123" t="s">
        <v>4</v>
      </c>
      <c r="B2" s="123"/>
      <c r="C2" s="123"/>
      <c r="D2" s="123"/>
      <c r="E2" s="123"/>
      <c r="F2" s="123"/>
      <c r="G2" s="123"/>
      <c r="H2" s="123"/>
    </row>
    <row r="3" s="276" customFormat="1" ht="20" customHeight="1" spans="1:8">
      <c r="A3" s="288"/>
      <c r="G3" s="288" t="s">
        <v>31</v>
      </c>
      <c r="H3" s="288"/>
    </row>
    <row r="4" s="276" customFormat="1" ht="39" customHeight="1" spans="1:8">
      <c r="A4" s="289" t="s">
        <v>32</v>
      </c>
      <c r="B4" s="289" t="s">
        <v>94</v>
      </c>
      <c r="C4" s="289" t="s">
        <v>95</v>
      </c>
      <c r="D4" s="289" t="s">
        <v>35</v>
      </c>
      <c r="E4" s="289" t="s">
        <v>32</v>
      </c>
      <c r="F4" s="289" t="s">
        <v>94</v>
      </c>
      <c r="G4" s="289" t="s">
        <v>95</v>
      </c>
      <c r="H4" s="289" t="s">
        <v>35</v>
      </c>
    </row>
    <row r="5" s="276" customFormat="1" ht="20.1" customHeight="1" spans="1:8">
      <c r="A5" s="157" t="s">
        <v>96</v>
      </c>
      <c r="B5" s="158">
        <v>140139</v>
      </c>
      <c r="C5" s="158">
        <v>22401</v>
      </c>
      <c r="D5" s="290">
        <f>IFERROR(((C5/B5)-1)*100,"")</f>
        <v>-84.0151563804508</v>
      </c>
      <c r="E5" s="157" t="s">
        <v>97</v>
      </c>
      <c r="F5" s="158">
        <v>1</v>
      </c>
      <c r="G5" s="158">
        <v>11</v>
      </c>
      <c r="H5" s="293">
        <f t="shared" ref="H5:H13" si="0">IFERROR(((G5/F5)-1)*100,"")</f>
        <v>1000</v>
      </c>
    </row>
    <row r="6" s="276" customFormat="1" ht="20.1" customHeight="1" spans="1:8">
      <c r="A6" s="157" t="s">
        <v>98</v>
      </c>
      <c r="B6" s="158"/>
      <c r="C6" s="158"/>
      <c r="D6" s="290" t="str">
        <f t="shared" ref="D6:D17" si="1">IFERROR(((C6/B6)-1)*100,"")</f>
        <v/>
      </c>
      <c r="E6" s="157" t="s">
        <v>99</v>
      </c>
      <c r="F6" s="158">
        <v>66</v>
      </c>
      <c r="G6" s="158">
        <v>125</v>
      </c>
      <c r="H6" s="290">
        <f t="shared" si="0"/>
        <v>89.3939393939394</v>
      </c>
    </row>
    <row r="7" s="276" customFormat="1" ht="20.1" customHeight="1" spans="1:8">
      <c r="A7" s="157" t="s">
        <v>100</v>
      </c>
      <c r="B7" s="158">
        <v>672</v>
      </c>
      <c r="C7" s="158">
        <v>807</v>
      </c>
      <c r="D7" s="290">
        <f t="shared" si="1"/>
        <v>20.0892857142857</v>
      </c>
      <c r="E7" s="157" t="s">
        <v>101</v>
      </c>
      <c r="F7" s="158">
        <v>101622</v>
      </c>
      <c r="G7" s="158">
        <v>23863</v>
      </c>
      <c r="H7" s="290">
        <f t="shared" si="0"/>
        <v>-76.5178799866171</v>
      </c>
    </row>
    <row r="8" s="276" customFormat="1" ht="20.1" customHeight="1" spans="1:8">
      <c r="A8" s="157" t="s">
        <v>102</v>
      </c>
      <c r="B8" s="158"/>
      <c r="C8" s="158">
        <v>45846</v>
      </c>
      <c r="D8" s="290" t="str">
        <f t="shared" si="1"/>
        <v/>
      </c>
      <c r="E8" s="157" t="s">
        <v>103</v>
      </c>
      <c r="F8" s="158"/>
      <c r="G8" s="158"/>
      <c r="H8" s="290" t="str">
        <f t="shared" si="0"/>
        <v/>
      </c>
    </row>
    <row r="9" s="276" customFormat="1" ht="20.1" customHeight="1" spans="1:8">
      <c r="A9" s="157"/>
      <c r="B9" s="291"/>
      <c r="C9" s="158"/>
      <c r="D9" s="290" t="str">
        <f t="shared" si="1"/>
        <v/>
      </c>
      <c r="E9" s="157" t="s">
        <v>104</v>
      </c>
      <c r="F9" s="158">
        <v>3892</v>
      </c>
      <c r="G9" s="158">
        <v>6365</v>
      </c>
      <c r="H9" s="290">
        <f t="shared" si="0"/>
        <v>63.5405960945529</v>
      </c>
    </row>
    <row r="10" s="276" customFormat="1" ht="20.1" customHeight="1" spans="1:8">
      <c r="A10" s="157"/>
      <c r="B10" s="291"/>
      <c r="C10" s="158"/>
      <c r="D10" s="290" t="str">
        <f t="shared" si="1"/>
        <v/>
      </c>
      <c r="E10" s="157" t="s">
        <v>105</v>
      </c>
      <c r="F10" s="158">
        <v>54362</v>
      </c>
      <c r="G10" s="158">
        <v>151997</v>
      </c>
      <c r="H10" s="290">
        <f t="shared" si="0"/>
        <v>179.601559913175</v>
      </c>
    </row>
    <row r="11" s="276" customFormat="1" ht="20.1" customHeight="1" spans="1:8">
      <c r="A11" s="158" t="s">
        <v>106</v>
      </c>
      <c r="B11" s="158">
        <f>SUM(B5:B9)</f>
        <v>140811</v>
      </c>
      <c r="C11" s="158">
        <f>SUM(C5:C9)</f>
        <v>69054</v>
      </c>
      <c r="D11" s="290">
        <f t="shared" si="1"/>
        <v>-50.9597971749366</v>
      </c>
      <c r="E11" s="158" t="s">
        <v>107</v>
      </c>
      <c r="F11" s="158">
        <f>SUM(F5:F10)</f>
        <v>159943</v>
      </c>
      <c r="G11" s="158">
        <f>SUM(G5:G10)</f>
        <v>182361</v>
      </c>
      <c r="H11" s="290">
        <f t="shared" si="0"/>
        <v>14.0162432866709</v>
      </c>
    </row>
    <row r="12" s="276" customFormat="1" ht="20.1" customHeight="1" spans="1:8">
      <c r="A12" s="157" t="s">
        <v>108</v>
      </c>
      <c r="B12" s="158">
        <v>825</v>
      </c>
      <c r="C12" s="158">
        <v>924</v>
      </c>
      <c r="D12" s="290">
        <f t="shared" si="1"/>
        <v>12</v>
      </c>
      <c r="E12" s="157" t="s">
        <v>109</v>
      </c>
      <c r="F12" s="158">
        <v>45</v>
      </c>
      <c r="G12" s="158">
        <v>100</v>
      </c>
      <c r="H12" s="293"/>
    </row>
    <row r="13" s="276" customFormat="1" ht="20.1" customHeight="1" spans="1:8">
      <c r="A13" s="157" t="s">
        <v>110</v>
      </c>
      <c r="B13" s="158"/>
      <c r="C13" s="158">
        <v>8359</v>
      </c>
      <c r="D13" s="290" t="str">
        <f t="shared" si="1"/>
        <v/>
      </c>
      <c r="E13" s="157" t="s">
        <v>111</v>
      </c>
      <c r="F13" s="158"/>
      <c r="G13" s="158">
        <v>8359</v>
      </c>
      <c r="H13" s="290" t="str">
        <f t="shared" si="0"/>
        <v/>
      </c>
    </row>
    <row r="14" s="276" customFormat="1" ht="20.1" customHeight="1" spans="1:8">
      <c r="A14" s="157" t="s">
        <v>112</v>
      </c>
      <c r="B14" s="158">
        <v>54100</v>
      </c>
      <c r="C14" s="158">
        <v>112200</v>
      </c>
      <c r="D14" s="290">
        <f t="shared" si="1"/>
        <v>107.393715341959</v>
      </c>
      <c r="E14" s="294"/>
      <c r="F14" s="294"/>
      <c r="G14" s="294"/>
      <c r="H14" s="294"/>
    </row>
    <row r="15" s="276" customFormat="1" ht="20.1" customHeight="1" spans="1:8">
      <c r="A15" s="157" t="s">
        <v>113</v>
      </c>
      <c r="B15" s="158">
        <v>3892</v>
      </c>
      <c r="C15" s="158">
        <v>255</v>
      </c>
      <c r="D15" s="290"/>
      <c r="E15" s="157" t="s">
        <v>114</v>
      </c>
      <c r="F15" s="158">
        <v>39144</v>
      </c>
      <c r="G15" s="158"/>
      <c r="H15" s="290"/>
    </row>
    <row r="16" s="287" customFormat="1" ht="20.1" customHeight="1" spans="1:8">
      <c r="A16" s="157" t="s">
        <v>115</v>
      </c>
      <c r="B16" s="158"/>
      <c r="C16" s="158">
        <v>496</v>
      </c>
      <c r="D16" s="290" t="str">
        <f t="shared" si="1"/>
        <v/>
      </c>
      <c r="E16" s="157" t="s">
        <v>116</v>
      </c>
      <c r="F16" s="158">
        <v>496</v>
      </c>
      <c r="G16" s="158">
        <v>468</v>
      </c>
      <c r="H16" s="290"/>
    </row>
    <row r="17" s="287" customFormat="1" ht="20.1" customHeight="1" spans="1:9">
      <c r="A17" s="158" t="s">
        <v>117</v>
      </c>
      <c r="B17" s="158">
        <f>SUM(B11:B16)</f>
        <v>199628</v>
      </c>
      <c r="C17" s="158">
        <f>SUM(C11:C16)</f>
        <v>191288</v>
      </c>
      <c r="D17" s="290">
        <f t="shared" si="1"/>
        <v>-4.17777065341536</v>
      </c>
      <c r="E17" s="158" t="s">
        <v>92</v>
      </c>
      <c r="F17" s="158">
        <f>SUM(F11:F16)</f>
        <v>199628</v>
      </c>
      <c r="G17" s="158">
        <f>SUM(G11:G16)</f>
        <v>191288</v>
      </c>
      <c r="H17" s="290">
        <f>IFERROR(((G17/F17)-1)*100,"")</f>
        <v>-4.17777065341536</v>
      </c>
      <c r="I17" s="295"/>
    </row>
    <row r="18" s="287" customFormat="1" ht="20.1" customHeight="1" spans="1:8">
      <c r="A18" s="276"/>
      <c r="B18" s="276"/>
      <c r="C18" s="276"/>
      <c r="D18" s="276"/>
      <c r="E18" s="276"/>
      <c r="F18" s="276"/>
      <c r="G18" s="276"/>
      <c r="H18" s="276"/>
    </row>
    <row r="19" s="287" customFormat="1" ht="20.1" customHeight="1" spans="1:8">
      <c r="A19" s="276"/>
      <c r="B19" s="276"/>
      <c r="C19" s="292"/>
      <c r="D19" s="292"/>
      <c r="E19" s="276"/>
      <c r="F19" s="276"/>
      <c r="G19" s="276"/>
      <c r="H19" s="276"/>
    </row>
    <row r="20" s="287" customFormat="1" ht="20.1" customHeight="1" spans="1:8">
      <c r="A20" s="276"/>
      <c r="B20" s="276"/>
      <c r="C20" s="276"/>
      <c r="D20" s="276"/>
      <c r="E20" s="276"/>
      <c r="F20" s="276"/>
      <c r="G20" s="276"/>
      <c r="H20" s="276"/>
    </row>
    <row r="21" s="276" customFormat="1" ht="20.1" customHeight="1" spans="5:5">
      <c r="E21" s="292"/>
    </row>
    <row r="22" s="276" customFormat="1" ht="20.1" customHeight="1"/>
    <row r="23" s="287" customFormat="1" ht="20.1" customHeight="1" spans="1:8">
      <c r="A23" s="276"/>
      <c r="B23" s="276"/>
      <c r="C23" s="276"/>
      <c r="D23" s="276"/>
      <c r="E23" s="276"/>
      <c r="F23" s="276"/>
      <c r="G23" s="276"/>
      <c r="H23" s="276"/>
    </row>
    <row r="24" s="276" customFormat="1" ht="27" customHeight="1"/>
  </sheetData>
  <mergeCells count="2">
    <mergeCell ref="A2:H2"/>
    <mergeCell ref="G3:H3"/>
  </mergeCells>
  <printOptions horizontalCentered="1"/>
  <pageMargins left="0.786805555555556" right="0.786805555555556" top="0.786805555555556" bottom="0.786805555555556" header="0.298611111111111" footer="0.511805555555556"/>
  <pageSetup paperSize="9" scale="97" firstPageNumber="12" orientation="landscape" useFirstPageNumber="1" horizontalDpi="600"/>
  <headerFooter>
    <oddFooter>&amp;C&amp;"仿宋_GB2312"&amp;12-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0"/>
  <sheetViews>
    <sheetView showZeros="0" workbookViewId="0">
      <selection activeCell="A1" sqref="A1"/>
    </sheetView>
  </sheetViews>
  <sheetFormatPr defaultColWidth="13.8833333333333" defaultRowHeight="14.25" outlineLevelCol="5"/>
  <cols>
    <col min="1" max="1" width="47.6333333333333" style="276" customWidth="1"/>
    <col min="2" max="3" width="12.6333333333333" style="276" customWidth="1"/>
    <col min="4" max="4" width="36" style="276" customWidth="1"/>
    <col min="5" max="6" width="12.6333333333333" style="276" customWidth="1"/>
    <col min="7" max="7" width="23" style="276" customWidth="1"/>
    <col min="8" max="8" width="13.8833333333333" style="276" customWidth="1"/>
    <col min="9" max="16384" width="13.8833333333333" style="276"/>
  </cols>
  <sheetData>
    <row r="1" s="276" customFormat="1" spans="1:2">
      <c r="A1" s="277" t="s">
        <v>118</v>
      </c>
      <c r="B1" s="277"/>
    </row>
    <row r="2" s="276" customFormat="1" ht="27" spans="1:6">
      <c r="A2" s="278" t="s">
        <v>5</v>
      </c>
      <c r="B2" s="278"/>
      <c r="C2" s="278"/>
      <c r="D2" s="278"/>
      <c r="E2" s="278"/>
      <c r="F2" s="278"/>
    </row>
    <row r="3" s="276" customFormat="1" spans="1:6">
      <c r="A3" s="279"/>
      <c r="B3" s="279"/>
      <c r="F3" s="286" t="s">
        <v>31</v>
      </c>
    </row>
    <row r="4" s="276" customFormat="1" ht="36" customHeight="1" spans="1:6">
      <c r="A4" s="280" t="s">
        <v>32</v>
      </c>
      <c r="B4" s="281" t="s">
        <v>94</v>
      </c>
      <c r="C4" s="280" t="s">
        <v>34</v>
      </c>
      <c r="D4" s="280" t="s">
        <v>32</v>
      </c>
      <c r="E4" s="281" t="s">
        <v>94</v>
      </c>
      <c r="F4" s="280" t="s">
        <v>34</v>
      </c>
    </row>
    <row r="5" s="276" customFormat="1" ht="18.95" customHeight="1" spans="1:6">
      <c r="A5" s="282" t="s">
        <v>119</v>
      </c>
      <c r="B5" s="282"/>
      <c r="C5" s="283"/>
      <c r="D5" s="282" t="s">
        <v>120</v>
      </c>
      <c r="E5" s="282"/>
      <c r="F5" s="283"/>
    </row>
    <row r="6" s="276" customFormat="1" ht="18.95" customHeight="1" spans="1:6">
      <c r="A6" s="282" t="s">
        <v>121</v>
      </c>
      <c r="B6" s="282"/>
      <c r="C6" s="283"/>
      <c r="D6" s="282" t="s">
        <v>122</v>
      </c>
      <c r="E6" s="282"/>
      <c r="F6" s="283">
        <f>F7+F8+F9</f>
        <v>29</v>
      </c>
    </row>
    <row r="7" s="276" customFormat="1" ht="18.95" customHeight="1" spans="1:6">
      <c r="A7" s="282" t="s">
        <v>123</v>
      </c>
      <c r="B7" s="282"/>
      <c r="C7" s="283"/>
      <c r="D7" s="282" t="s">
        <v>124</v>
      </c>
      <c r="E7" s="282"/>
      <c r="F7" s="283">
        <v>29</v>
      </c>
    </row>
    <row r="8" s="276" customFormat="1" ht="18.95" customHeight="1" spans="1:6">
      <c r="A8" s="282" t="s">
        <v>125</v>
      </c>
      <c r="B8" s="282"/>
      <c r="C8" s="283"/>
      <c r="D8" s="282" t="s">
        <v>126</v>
      </c>
      <c r="E8" s="282"/>
      <c r="F8" s="283"/>
    </row>
    <row r="9" s="276" customFormat="1" ht="18.95" customHeight="1" spans="1:6">
      <c r="A9" s="282" t="s">
        <v>127</v>
      </c>
      <c r="B9" s="282"/>
      <c r="C9" s="283"/>
      <c r="D9" s="282" t="s">
        <v>128</v>
      </c>
      <c r="E9" s="282"/>
      <c r="F9" s="283"/>
    </row>
    <row r="10" s="276" customFormat="1" ht="18.95" customHeight="1" spans="1:6">
      <c r="A10" s="284" t="s">
        <v>129</v>
      </c>
      <c r="B10" s="284"/>
      <c r="C10" s="283"/>
      <c r="D10" s="282" t="s">
        <v>130</v>
      </c>
      <c r="E10" s="282"/>
      <c r="F10" s="283"/>
    </row>
    <row r="11" s="276" customFormat="1" ht="18.95" customHeight="1" spans="1:6">
      <c r="A11" s="284" t="s">
        <v>131</v>
      </c>
      <c r="B11" s="284"/>
      <c r="C11" s="283"/>
      <c r="D11" s="285" t="s">
        <v>132</v>
      </c>
      <c r="E11" s="283">
        <v>38</v>
      </c>
      <c r="F11" s="283">
        <v>34854</v>
      </c>
    </row>
    <row r="12" s="276" customFormat="1" ht="18.95" customHeight="1" spans="1:6">
      <c r="A12" s="284" t="s">
        <v>133</v>
      </c>
      <c r="B12" s="284"/>
      <c r="C12" s="283"/>
      <c r="D12" s="282"/>
      <c r="E12" s="282"/>
      <c r="F12" s="283"/>
    </row>
    <row r="13" s="276" customFormat="1" ht="18.95" customHeight="1" spans="1:6">
      <c r="A13" s="282" t="s">
        <v>134</v>
      </c>
      <c r="B13" s="282"/>
      <c r="C13" s="283">
        <v>34854</v>
      </c>
      <c r="D13" s="282"/>
      <c r="E13" s="282"/>
      <c r="F13" s="283"/>
    </row>
    <row r="14" s="276" customFormat="1" ht="18.95" customHeight="1" spans="1:6">
      <c r="A14" s="282" t="s">
        <v>135</v>
      </c>
      <c r="B14" s="282"/>
      <c r="C14" s="283"/>
      <c r="D14" s="282"/>
      <c r="E14" s="282"/>
      <c r="F14" s="283"/>
    </row>
    <row r="15" s="276" customFormat="1" ht="18.95" customHeight="1" spans="1:6">
      <c r="A15" s="282" t="s">
        <v>136</v>
      </c>
      <c r="B15" s="282"/>
      <c r="C15" s="283"/>
      <c r="D15" s="282"/>
      <c r="E15" s="282"/>
      <c r="F15" s="283"/>
    </row>
    <row r="16" s="276" customFormat="1" ht="18.95" customHeight="1" spans="1:6">
      <c r="A16" s="282"/>
      <c r="B16" s="282"/>
      <c r="C16" s="283"/>
      <c r="D16" s="282"/>
      <c r="E16" s="282"/>
      <c r="F16" s="283"/>
    </row>
    <row r="17" s="276" customFormat="1" ht="18.95" customHeight="1" spans="1:6">
      <c r="A17" s="283" t="s">
        <v>137</v>
      </c>
      <c r="B17" s="283">
        <f>B5+B9+B13+B14+B15</f>
        <v>0</v>
      </c>
      <c r="C17" s="283">
        <f>C5+C9+C13+C14+C15</f>
        <v>34854</v>
      </c>
      <c r="D17" s="283" t="s">
        <v>138</v>
      </c>
      <c r="E17" s="283">
        <f>E5+E6+E10+E11</f>
        <v>38</v>
      </c>
      <c r="F17" s="283">
        <f>F5+F6+F10+F11</f>
        <v>34883</v>
      </c>
    </row>
    <row r="18" s="276" customFormat="1" ht="18.95" customHeight="1" spans="1:6">
      <c r="A18" s="158" t="s">
        <v>139</v>
      </c>
      <c r="B18" s="158">
        <v>38</v>
      </c>
      <c r="C18" s="283">
        <v>38</v>
      </c>
      <c r="D18" s="283"/>
      <c r="E18" s="283"/>
      <c r="F18" s="283"/>
    </row>
    <row r="19" s="276" customFormat="1" ht="18.95" customHeight="1" spans="1:6">
      <c r="A19" s="283" t="s">
        <v>140</v>
      </c>
      <c r="B19" s="283"/>
      <c r="C19" s="283"/>
      <c r="D19" s="283" t="s">
        <v>141</v>
      </c>
      <c r="E19" s="283"/>
      <c r="F19" s="283">
        <f>C20-F17</f>
        <v>9</v>
      </c>
    </row>
    <row r="20" s="276" customFormat="1" ht="18.95" customHeight="1" spans="1:6">
      <c r="A20" s="283" t="s">
        <v>142</v>
      </c>
      <c r="B20" s="283">
        <f>B5+B9+B13+B14+B15+B18+B19</f>
        <v>38</v>
      </c>
      <c r="C20" s="283">
        <f>C5+C9+C13+C14+C15+C18</f>
        <v>34892</v>
      </c>
      <c r="D20" s="283" t="s">
        <v>143</v>
      </c>
      <c r="E20" s="283">
        <f>E17+E19</f>
        <v>38</v>
      </c>
      <c r="F20" s="283">
        <f>F17+F19</f>
        <v>34892</v>
      </c>
    </row>
  </sheetData>
  <mergeCells count="1">
    <mergeCell ref="A2:F2"/>
  </mergeCells>
  <printOptions horizontalCentered="1"/>
  <pageMargins left="0.786805555555556" right="0.786805555555556" top="0.786805555555556" bottom="0.786805555555556" header="0.298611111111111" footer="0.511805555555556"/>
  <pageSetup paperSize="9" scale="98" firstPageNumber="13" orientation="landscape" useFirstPageNumber="1" horizontalDpi="600"/>
  <headerFooter>
    <oddFooter>&amp;C&amp;"仿宋_GB2312"&amp;12-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3"/>
  <sheetViews>
    <sheetView showZeros="0" workbookViewId="0">
      <selection activeCell="G34" sqref="G34"/>
    </sheetView>
  </sheetViews>
  <sheetFormatPr defaultColWidth="8.88333333333333" defaultRowHeight="14.25"/>
  <cols>
    <col min="1" max="1" width="29.25" style="253" customWidth="1"/>
    <col min="2" max="2" width="13.1333333333333" style="254" customWidth="1"/>
    <col min="3" max="3" width="13.25" style="254" customWidth="1"/>
    <col min="4" max="4" width="13" style="254" customWidth="1"/>
    <col min="5" max="5" width="13.8833333333333" style="254" customWidth="1"/>
    <col min="6" max="6" width="10.5" style="254" customWidth="1"/>
    <col min="7" max="7" width="9.13333333333333" style="254" customWidth="1"/>
    <col min="8" max="8" width="11.8833333333333" style="254" customWidth="1"/>
    <col min="9" max="9" width="12.3833333333333" style="254" customWidth="1"/>
    <col min="10" max="16384" width="8.88333333333333" style="253"/>
  </cols>
  <sheetData>
    <row r="1" s="253" customFormat="1" ht="24" customHeight="1" spans="1:9">
      <c r="A1" s="255" t="s">
        <v>144</v>
      </c>
      <c r="B1" s="256"/>
      <c r="C1" s="256"/>
      <c r="D1" s="256"/>
      <c r="E1" s="256"/>
      <c r="F1" s="256"/>
      <c r="G1" s="256"/>
      <c r="H1" s="256"/>
      <c r="I1" s="256"/>
    </row>
    <row r="2" s="253" customFormat="1" ht="31" customHeight="1" spans="1:9">
      <c r="A2" s="257" t="s">
        <v>6</v>
      </c>
      <c r="B2" s="258"/>
      <c r="C2" s="258"/>
      <c r="D2" s="258"/>
      <c r="E2" s="258"/>
      <c r="F2" s="258"/>
      <c r="G2" s="258"/>
      <c r="H2" s="258"/>
      <c r="I2" s="258"/>
    </row>
    <row r="3" s="253" customFormat="1" ht="15.75" spans="1:9">
      <c r="A3" s="259"/>
      <c r="B3" s="256"/>
      <c r="C3" s="260"/>
      <c r="D3" s="260"/>
      <c r="E3" s="260"/>
      <c r="F3" s="260"/>
      <c r="G3" s="260"/>
      <c r="H3" s="260"/>
      <c r="I3" s="273" t="s">
        <v>31</v>
      </c>
    </row>
    <row r="4" s="253" customFormat="1" ht="21" customHeight="1" spans="1:9">
      <c r="A4" s="261" t="s">
        <v>145</v>
      </c>
      <c r="B4" s="262" t="s">
        <v>146</v>
      </c>
      <c r="C4" s="263" t="s">
        <v>147</v>
      </c>
      <c r="D4" s="264" t="s">
        <v>148</v>
      </c>
      <c r="E4" s="264" t="s">
        <v>149</v>
      </c>
      <c r="F4" s="264" t="s">
        <v>150</v>
      </c>
      <c r="G4" s="270" t="s">
        <v>151</v>
      </c>
      <c r="H4" s="270" t="s">
        <v>152</v>
      </c>
      <c r="I4" s="274" t="s">
        <v>153</v>
      </c>
    </row>
    <row r="5" s="253" customFormat="1" ht="25" customHeight="1" spans="1:9">
      <c r="A5" s="261"/>
      <c r="B5" s="262"/>
      <c r="C5" s="263"/>
      <c r="D5" s="264"/>
      <c r="E5" s="264"/>
      <c r="F5" s="264"/>
      <c r="G5" s="271"/>
      <c r="H5" s="271"/>
      <c r="I5" s="275"/>
    </row>
    <row r="6" s="253" customFormat="1" ht="18" customHeight="1" spans="1:9">
      <c r="A6" s="265" t="s">
        <v>154</v>
      </c>
      <c r="B6" s="266">
        <f t="shared" ref="B6:B22" si="0">SUM(D6:E6)</f>
        <v>31274.88</v>
      </c>
      <c r="C6" s="266"/>
      <c r="D6" s="266">
        <f>SUM(D7:D14)</f>
        <v>9063.02</v>
      </c>
      <c r="E6" s="266">
        <f>SUM(E7:E14)</f>
        <v>22211.86</v>
      </c>
      <c r="F6" s="266"/>
      <c r="G6" s="266"/>
      <c r="H6" s="266"/>
      <c r="I6" s="266"/>
    </row>
    <row r="7" s="253" customFormat="1" ht="18" customHeight="1" spans="1:9">
      <c r="A7" s="265" t="s">
        <v>155</v>
      </c>
      <c r="B7" s="266">
        <f t="shared" si="0"/>
        <v>13007.81</v>
      </c>
      <c r="C7" s="266"/>
      <c r="D7" s="109">
        <v>4496.73</v>
      </c>
      <c r="E7" s="266">
        <v>8511.08</v>
      </c>
      <c r="F7" s="266"/>
      <c r="G7" s="266"/>
      <c r="H7" s="266"/>
      <c r="I7" s="266"/>
    </row>
    <row r="8" s="253" customFormat="1" ht="18" customHeight="1" spans="1:9">
      <c r="A8" s="265" t="s">
        <v>156</v>
      </c>
      <c r="B8" s="266">
        <f t="shared" si="0"/>
        <v>73.45</v>
      </c>
      <c r="C8" s="266"/>
      <c r="D8" s="109">
        <v>62.1</v>
      </c>
      <c r="E8" s="266">
        <v>11.35</v>
      </c>
      <c r="F8" s="266"/>
      <c r="G8" s="266"/>
      <c r="H8" s="266"/>
      <c r="I8" s="266"/>
    </row>
    <row r="9" s="253" customFormat="1" ht="18" customHeight="1" spans="1:9">
      <c r="A9" s="265" t="s">
        <v>157</v>
      </c>
      <c r="B9" s="266">
        <f t="shared" si="0"/>
        <v>17792.13</v>
      </c>
      <c r="C9" s="266"/>
      <c r="D9" s="109">
        <v>4492.13</v>
      </c>
      <c r="E9" s="266">
        <v>13300</v>
      </c>
      <c r="F9" s="266"/>
      <c r="G9" s="266"/>
      <c r="H9" s="266"/>
      <c r="I9" s="266"/>
    </row>
    <row r="10" s="253" customFormat="1" ht="18" customHeight="1" spans="1:9">
      <c r="A10" s="265" t="s">
        <v>158</v>
      </c>
      <c r="B10" s="266">
        <f t="shared" si="0"/>
        <v>0</v>
      </c>
      <c r="C10" s="266"/>
      <c r="D10" s="109"/>
      <c r="E10" s="266"/>
      <c r="F10" s="266"/>
      <c r="G10" s="266"/>
      <c r="H10" s="266"/>
      <c r="I10" s="266"/>
    </row>
    <row r="11" s="253" customFormat="1" ht="18" customHeight="1" spans="1:9">
      <c r="A11" s="265" t="s">
        <v>159</v>
      </c>
      <c r="B11" s="266">
        <f t="shared" si="0"/>
        <v>1.4</v>
      </c>
      <c r="C11" s="266"/>
      <c r="D11" s="109">
        <v>1.4</v>
      </c>
      <c r="E11" s="266"/>
      <c r="F11" s="266"/>
      <c r="G11" s="266"/>
      <c r="H11" s="266"/>
      <c r="I11" s="266"/>
    </row>
    <row r="12" s="253" customFormat="1" ht="18" customHeight="1" spans="1:9">
      <c r="A12" s="265" t="s">
        <v>160</v>
      </c>
      <c r="B12" s="266">
        <f t="shared" si="0"/>
        <v>400.09</v>
      </c>
      <c r="C12" s="266"/>
      <c r="D12" s="109">
        <v>10.66</v>
      </c>
      <c r="E12" s="266">
        <v>389.43</v>
      </c>
      <c r="F12" s="266"/>
      <c r="G12" s="266"/>
      <c r="H12" s="266"/>
      <c r="I12" s="266"/>
    </row>
    <row r="13" s="253" customFormat="1" ht="18" customHeight="1" spans="1:9">
      <c r="A13" s="265" t="s">
        <v>161</v>
      </c>
      <c r="B13" s="266">
        <f t="shared" si="0"/>
        <v>0</v>
      </c>
      <c r="C13" s="266"/>
      <c r="D13" s="109"/>
      <c r="E13" s="266"/>
      <c r="F13" s="266"/>
      <c r="G13" s="266"/>
      <c r="H13" s="266"/>
      <c r="I13" s="266"/>
    </row>
    <row r="14" s="253" customFormat="1" ht="18" customHeight="1" spans="1:9">
      <c r="A14" s="265" t="s">
        <v>162</v>
      </c>
      <c r="B14" s="266">
        <f t="shared" si="0"/>
        <v>0</v>
      </c>
      <c r="C14" s="266"/>
      <c r="D14" s="109"/>
      <c r="E14" s="266"/>
      <c r="F14" s="266"/>
      <c r="G14" s="266"/>
      <c r="H14" s="266"/>
      <c r="I14" s="266"/>
    </row>
    <row r="15" s="253" customFormat="1" ht="18" customHeight="1" spans="1:9">
      <c r="A15" s="265" t="s">
        <v>163</v>
      </c>
      <c r="B15" s="266">
        <f t="shared" si="0"/>
        <v>26578.42</v>
      </c>
      <c r="C15" s="266"/>
      <c r="D15" s="266">
        <f>SUM(D16:D20)</f>
        <v>4898.01</v>
      </c>
      <c r="E15" s="266">
        <f>SUM(E16:E20)</f>
        <v>21680.41</v>
      </c>
      <c r="F15" s="266"/>
      <c r="G15" s="266"/>
      <c r="H15" s="266"/>
      <c r="I15" s="266"/>
    </row>
    <row r="16" s="253" customFormat="1" ht="18" customHeight="1" spans="1:9">
      <c r="A16" s="265" t="s">
        <v>164</v>
      </c>
      <c r="B16" s="266">
        <f t="shared" si="0"/>
        <v>26295.35</v>
      </c>
      <c r="C16" s="266"/>
      <c r="D16" s="266">
        <v>4892.36</v>
      </c>
      <c r="E16" s="266">
        <v>21402.99</v>
      </c>
      <c r="F16" s="266"/>
      <c r="G16" s="266"/>
      <c r="H16" s="266"/>
      <c r="I16" s="266"/>
    </row>
    <row r="17" s="253" customFormat="1" ht="18" customHeight="1" spans="1:9">
      <c r="A17" s="265" t="s">
        <v>165</v>
      </c>
      <c r="B17" s="266">
        <f t="shared" si="0"/>
        <v>205.83</v>
      </c>
      <c r="C17" s="266"/>
      <c r="D17" s="266"/>
      <c r="E17" s="266">
        <v>205.83</v>
      </c>
      <c r="F17" s="266"/>
      <c r="G17" s="266"/>
      <c r="H17" s="266"/>
      <c r="I17" s="266"/>
    </row>
    <row r="18" s="253" customFormat="1" ht="18" customHeight="1" spans="1:9">
      <c r="A18" s="265" t="s">
        <v>166</v>
      </c>
      <c r="B18" s="266">
        <f t="shared" si="0"/>
        <v>77.24</v>
      </c>
      <c r="C18" s="266"/>
      <c r="D18" s="266">
        <v>5.65</v>
      </c>
      <c r="E18" s="266">
        <v>71.59</v>
      </c>
      <c r="F18" s="266"/>
      <c r="G18" s="266"/>
      <c r="H18" s="266"/>
      <c r="I18" s="266"/>
    </row>
    <row r="19" s="253" customFormat="1" ht="18" customHeight="1" spans="1:9">
      <c r="A19" s="265" t="s">
        <v>167</v>
      </c>
      <c r="B19" s="266">
        <f t="shared" si="0"/>
        <v>0</v>
      </c>
      <c r="C19" s="266"/>
      <c r="D19" s="266"/>
      <c r="E19" s="266"/>
      <c r="F19" s="266"/>
      <c r="G19" s="266"/>
      <c r="H19" s="266"/>
      <c r="I19" s="266"/>
    </row>
    <row r="20" s="253" customFormat="1" ht="18" customHeight="1" spans="1:9">
      <c r="A20" s="265" t="s">
        <v>168</v>
      </c>
      <c r="B20" s="266">
        <f t="shared" si="0"/>
        <v>0</v>
      </c>
      <c r="C20" s="266"/>
      <c r="D20" s="266"/>
      <c r="E20" s="266"/>
      <c r="F20" s="266"/>
      <c r="G20" s="266"/>
      <c r="H20" s="266"/>
      <c r="I20" s="266"/>
    </row>
    <row r="21" s="253" customFormat="1" ht="18" customHeight="1" spans="1:9">
      <c r="A21" s="265" t="s">
        <v>169</v>
      </c>
      <c r="B21" s="266">
        <f t="shared" si="0"/>
        <v>4697.02</v>
      </c>
      <c r="C21" s="266"/>
      <c r="D21" s="266">
        <v>4165.02</v>
      </c>
      <c r="E21" s="266">
        <v>532</v>
      </c>
      <c r="F21" s="266"/>
      <c r="G21" s="266"/>
      <c r="H21" s="266"/>
      <c r="I21" s="266"/>
    </row>
    <row r="22" s="253" customFormat="1" ht="18" customHeight="1" spans="1:9">
      <c r="A22" s="265" t="s">
        <v>170</v>
      </c>
      <c r="B22" s="266">
        <f t="shared" si="0"/>
        <v>20829.88</v>
      </c>
      <c r="C22" s="266"/>
      <c r="D22" s="267">
        <v>17963.57</v>
      </c>
      <c r="E22" s="272">
        <v>2866.31</v>
      </c>
      <c r="F22" s="267"/>
      <c r="G22" s="266"/>
      <c r="H22" s="266"/>
      <c r="I22" s="266"/>
    </row>
    <row r="23" s="253" customFormat="1" ht="44" customHeight="1" spans="1:9">
      <c r="A23" s="268" t="s">
        <v>171</v>
      </c>
      <c r="B23" s="269"/>
      <c r="C23" s="269"/>
      <c r="D23" s="269"/>
      <c r="E23" s="269"/>
      <c r="F23" s="269"/>
      <c r="G23" s="269"/>
      <c r="H23" s="269"/>
      <c r="I23" s="269"/>
    </row>
  </sheetData>
  <mergeCells count="11">
    <mergeCell ref="A2:I2"/>
    <mergeCell ref="A23:I2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786805555555556" right="0.786805555555556" top="0.786805555555556" bottom="0.786805555555556" header="0.298611111111111" footer="0.511805555555556"/>
  <pageSetup paperSize="9" firstPageNumber="14" orientation="landscape" useFirstPageNumber="1" horizontalDpi="600"/>
  <headerFooter>
    <oddFooter>&amp;C&amp;"仿宋_GB2312"&amp;12-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68"/>
  <sheetViews>
    <sheetView topLeftCell="A3" workbookViewId="0">
      <selection activeCell="A41" sqref="A41"/>
    </sheetView>
  </sheetViews>
  <sheetFormatPr defaultColWidth="9" defaultRowHeight="14.25" outlineLevelCol="1"/>
  <cols>
    <col min="1" max="1" width="49.875" customWidth="1"/>
    <col min="2" max="2" width="31.875" style="234" customWidth="1"/>
    <col min="7" max="7" width="12.25" customWidth="1"/>
  </cols>
  <sheetData>
    <row r="1" customFormat="1" ht="15.75" spans="1:2">
      <c r="A1" s="235" t="s">
        <v>172</v>
      </c>
      <c r="B1" s="236"/>
    </row>
    <row r="2" customFormat="1" ht="27" spans="1:2">
      <c r="A2" s="237" t="s">
        <v>7</v>
      </c>
      <c r="B2" s="238"/>
    </row>
    <row r="3" customFormat="1" spans="1:2">
      <c r="A3" s="239" t="s">
        <v>173</v>
      </c>
      <c r="B3" s="240" t="s">
        <v>174</v>
      </c>
    </row>
    <row r="4" customFormat="1" spans="1:2">
      <c r="A4" s="241" t="s">
        <v>175</v>
      </c>
      <c r="B4" s="241" t="s">
        <v>176</v>
      </c>
    </row>
    <row r="5" customFormat="1" spans="1:2">
      <c r="A5" s="241" t="s">
        <v>177</v>
      </c>
      <c r="B5" s="241">
        <v>367689</v>
      </c>
    </row>
    <row r="6" customFormat="1" spans="1:2">
      <c r="A6" s="242" t="s">
        <v>178</v>
      </c>
      <c r="B6" s="243">
        <v>62073</v>
      </c>
    </row>
    <row r="7" customFormat="1" spans="1:2">
      <c r="A7" s="242" t="s">
        <v>179</v>
      </c>
      <c r="B7" s="243">
        <v>33652</v>
      </c>
    </row>
    <row r="8" customFormat="1" spans="1:2">
      <c r="A8" s="242" t="s">
        <v>180</v>
      </c>
      <c r="B8" s="233">
        <v>14250</v>
      </c>
    </row>
    <row r="9" customFormat="1" spans="1:2">
      <c r="A9" s="242" t="s">
        <v>181</v>
      </c>
      <c r="B9" s="233"/>
    </row>
    <row r="10" customFormat="1" spans="1:2">
      <c r="A10" s="242" t="s">
        <v>182</v>
      </c>
      <c r="B10" s="233">
        <v>3500</v>
      </c>
    </row>
    <row r="11" customFormat="1" spans="1:2">
      <c r="A11" s="181" t="s">
        <v>183</v>
      </c>
      <c r="B11" s="233">
        <v>980</v>
      </c>
    </row>
    <row r="12" customFormat="1" spans="1:2">
      <c r="A12" s="181" t="s">
        <v>184</v>
      </c>
      <c r="B12" s="233">
        <v>788</v>
      </c>
    </row>
    <row r="13" customFormat="1" spans="1:2">
      <c r="A13" s="181" t="s">
        <v>185</v>
      </c>
      <c r="B13" s="233">
        <v>2300</v>
      </c>
    </row>
    <row r="14" customFormat="1" spans="1:2">
      <c r="A14" s="244" t="s">
        <v>186</v>
      </c>
      <c r="B14" s="233">
        <v>3500</v>
      </c>
    </row>
    <row r="15" customFormat="1" spans="1:2">
      <c r="A15" s="181" t="s">
        <v>187</v>
      </c>
      <c r="B15" s="233">
        <v>1200</v>
      </c>
    </row>
    <row r="16" customFormat="1" spans="1:2">
      <c r="A16" s="181" t="s">
        <v>188</v>
      </c>
      <c r="B16" s="233">
        <v>1631</v>
      </c>
    </row>
    <row r="17" customFormat="1" spans="1:2">
      <c r="A17" s="181" t="s">
        <v>189</v>
      </c>
      <c r="B17" s="233">
        <v>1120</v>
      </c>
    </row>
    <row r="18" customFormat="1" spans="1:2">
      <c r="A18" s="181" t="s">
        <v>190</v>
      </c>
      <c r="B18" s="233">
        <v>1300</v>
      </c>
    </row>
    <row r="19" customFormat="1" spans="1:2">
      <c r="A19" s="181" t="s">
        <v>191</v>
      </c>
      <c r="B19" s="233">
        <v>500</v>
      </c>
    </row>
    <row r="20" customFormat="1" spans="1:2">
      <c r="A20" s="245" t="s">
        <v>192</v>
      </c>
      <c r="B20" s="233">
        <v>2499</v>
      </c>
    </row>
    <row r="21" customFormat="1" spans="1:2">
      <c r="A21" s="246" t="s">
        <v>193</v>
      </c>
      <c r="B21" s="247">
        <v>84</v>
      </c>
    </row>
    <row r="22" customFormat="1" spans="1:2">
      <c r="A22" s="248" t="s">
        <v>194</v>
      </c>
      <c r="B22" s="233">
        <v>28421</v>
      </c>
    </row>
    <row r="23" customFormat="1" spans="1:2">
      <c r="A23" s="248" t="s">
        <v>195</v>
      </c>
      <c r="B23" s="233">
        <v>3121</v>
      </c>
    </row>
    <row r="24" customFormat="1" spans="1:2">
      <c r="A24" s="249" t="s">
        <v>196</v>
      </c>
      <c r="B24" s="250">
        <v>989</v>
      </c>
    </row>
    <row r="25" customFormat="1" spans="1:2">
      <c r="A25" s="181" t="s">
        <v>197</v>
      </c>
      <c r="B25" s="251">
        <v>660</v>
      </c>
    </row>
    <row r="26" customFormat="1" spans="1:2">
      <c r="A26" s="181" t="s">
        <v>198</v>
      </c>
      <c r="B26" s="251">
        <v>550</v>
      </c>
    </row>
    <row r="27" customFormat="1" spans="1:2">
      <c r="A27" s="181" t="s">
        <v>199</v>
      </c>
      <c r="B27" s="251"/>
    </row>
    <row r="28" customFormat="1" spans="1:2">
      <c r="A28" s="181" t="s">
        <v>200</v>
      </c>
      <c r="B28" s="251">
        <v>710</v>
      </c>
    </row>
    <row r="29" customFormat="1" spans="1:2">
      <c r="A29" s="181" t="s">
        <v>201</v>
      </c>
      <c r="B29" s="251">
        <v>212</v>
      </c>
    </row>
    <row r="30" customFormat="1" spans="1:2">
      <c r="A30" s="245" t="s">
        <v>202</v>
      </c>
      <c r="B30" s="251">
        <v>1900</v>
      </c>
    </row>
    <row r="31" customFormat="1" spans="1:2">
      <c r="A31" s="245" t="s">
        <v>203</v>
      </c>
      <c r="B31" s="251">
        <v>4300</v>
      </c>
    </row>
    <row r="32" customFormat="1" spans="1:2">
      <c r="A32" s="252" t="s">
        <v>204</v>
      </c>
      <c r="B32" s="251">
        <v>19000</v>
      </c>
    </row>
    <row r="33" customFormat="1" spans="1:2">
      <c r="A33" s="246" t="s">
        <v>205</v>
      </c>
      <c r="B33" s="251">
        <v>100</v>
      </c>
    </row>
    <row r="34" customFormat="1" spans="1:2">
      <c r="A34" s="178" t="s">
        <v>206</v>
      </c>
      <c r="B34" s="176">
        <v>161639</v>
      </c>
    </row>
    <row r="35" customFormat="1" spans="1:2">
      <c r="A35" s="178" t="s">
        <v>207</v>
      </c>
      <c r="B35" s="176">
        <v>5732</v>
      </c>
    </row>
    <row r="36" customFormat="1" spans="1:2">
      <c r="A36" s="178" t="s">
        <v>208</v>
      </c>
      <c r="B36" s="176">
        <v>115907</v>
      </c>
    </row>
    <row r="37" customFormat="1" spans="1:2">
      <c r="A37" s="175" t="s">
        <v>209</v>
      </c>
      <c r="B37" s="176"/>
    </row>
    <row r="38" customFormat="1" spans="1:2">
      <c r="A38" s="177" t="s">
        <v>210</v>
      </c>
      <c r="B38" s="176">
        <v>26033</v>
      </c>
    </row>
    <row r="39" customFormat="1" spans="1:2">
      <c r="A39" s="175" t="s">
        <v>211</v>
      </c>
      <c r="B39" s="176">
        <v>6523</v>
      </c>
    </row>
    <row r="40" customFormat="1" spans="1:2">
      <c r="A40" s="175" t="s">
        <v>212</v>
      </c>
      <c r="B40" s="176">
        <v>1301</v>
      </c>
    </row>
    <row r="41" customFormat="1" spans="1:2">
      <c r="A41" s="175" t="s">
        <v>213</v>
      </c>
      <c r="B41" s="176">
        <v>4724</v>
      </c>
    </row>
    <row r="42" customFormat="1" spans="1:2">
      <c r="A42" s="177" t="s">
        <v>214</v>
      </c>
      <c r="B42" s="176">
        <v>661</v>
      </c>
    </row>
    <row r="43" customFormat="1" spans="1:2">
      <c r="A43" s="175" t="s">
        <v>215</v>
      </c>
      <c r="B43" s="176">
        <v>577</v>
      </c>
    </row>
    <row r="44" customFormat="1" spans="1:2">
      <c r="A44" s="175" t="s">
        <v>216</v>
      </c>
      <c r="B44" s="176">
        <v>609</v>
      </c>
    </row>
    <row r="45" customFormat="1" spans="1:2">
      <c r="A45" s="178" t="s">
        <v>217</v>
      </c>
      <c r="B45" s="176">
        <v>18023</v>
      </c>
    </row>
    <row r="46" customFormat="1" spans="1:2">
      <c r="A46" s="178" t="s">
        <v>218</v>
      </c>
      <c r="B46" s="176">
        <v>469</v>
      </c>
    </row>
    <row r="47" customFormat="1" spans="1:2">
      <c r="A47" s="179" t="s">
        <v>219</v>
      </c>
      <c r="B47" s="176">
        <v>6803</v>
      </c>
    </row>
    <row r="48" customFormat="1" spans="1:2">
      <c r="A48" s="178" t="s">
        <v>220</v>
      </c>
      <c r="B48" s="176">
        <v>6056</v>
      </c>
    </row>
    <row r="49" customFormat="1" spans="1:2">
      <c r="A49" s="180" t="s">
        <v>221</v>
      </c>
      <c r="B49" s="176">
        <v>14976</v>
      </c>
    </row>
    <row r="50" customFormat="1" spans="1:2">
      <c r="A50" s="180" t="s">
        <v>222</v>
      </c>
      <c r="B50" s="176">
        <v>12894</v>
      </c>
    </row>
    <row r="51" customFormat="1" spans="1:2">
      <c r="A51" s="180" t="s">
        <v>223</v>
      </c>
      <c r="B51" s="176">
        <v>100</v>
      </c>
    </row>
    <row r="52" customFormat="1" spans="1:2">
      <c r="A52" s="180" t="s">
        <v>224</v>
      </c>
      <c r="B52" s="176">
        <v>573</v>
      </c>
    </row>
    <row r="53" customFormat="1" spans="1:2">
      <c r="A53" s="180" t="s">
        <v>225</v>
      </c>
      <c r="B53" s="176">
        <v>966</v>
      </c>
    </row>
    <row r="54" customFormat="1" spans="1:2">
      <c r="A54" s="181" t="s">
        <v>226</v>
      </c>
      <c r="B54" s="176">
        <v>8063</v>
      </c>
    </row>
    <row r="55" customFormat="1" spans="1:2">
      <c r="A55" s="180" t="s">
        <v>227</v>
      </c>
      <c r="B55" s="182">
        <v>2526</v>
      </c>
    </row>
    <row r="56" customFormat="1" spans="1:2">
      <c r="A56" s="180" t="s">
        <v>228</v>
      </c>
      <c r="B56" s="182">
        <v>165</v>
      </c>
    </row>
    <row r="57" customFormat="1" spans="1:2">
      <c r="A57" s="180" t="s">
        <v>229</v>
      </c>
      <c r="B57" s="176">
        <v>2305</v>
      </c>
    </row>
    <row r="58" customFormat="1" spans="1:2">
      <c r="A58" s="180" t="s">
        <v>230</v>
      </c>
      <c r="B58" s="176">
        <v>1142</v>
      </c>
    </row>
    <row r="59" customFormat="1" spans="1:2">
      <c r="A59" s="180" t="s">
        <v>231</v>
      </c>
      <c r="B59" s="176">
        <v>418</v>
      </c>
    </row>
    <row r="60" customFormat="1" spans="1:2">
      <c r="A60" s="180" t="s">
        <v>232</v>
      </c>
      <c r="B60" s="176">
        <v>40000</v>
      </c>
    </row>
    <row r="61" customFormat="1" spans="1:2">
      <c r="A61" s="180" t="s">
        <v>72</v>
      </c>
      <c r="B61" s="176"/>
    </row>
    <row r="62" customFormat="1" spans="1:2">
      <c r="A62" s="180" t="s">
        <v>233</v>
      </c>
      <c r="B62" s="176"/>
    </row>
    <row r="63" customFormat="1" spans="1:2">
      <c r="A63" s="180" t="s">
        <v>234</v>
      </c>
      <c r="B63" s="176"/>
    </row>
    <row r="64" customFormat="1" spans="1:2">
      <c r="A64" s="180" t="s">
        <v>235</v>
      </c>
      <c r="B64" s="176">
        <v>31169</v>
      </c>
    </row>
    <row r="65" customFormat="1" spans="1:2">
      <c r="A65" s="180" t="s">
        <v>82</v>
      </c>
      <c r="B65" s="176">
        <v>62543</v>
      </c>
    </row>
    <row r="66" customFormat="1" spans="1:2">
      <c r="A66" s="180" t="s">
        <v>85</v>
      </c>
      <c r="B66" s="176">
        <v>50265</v>
      </c>
    </row>
    <row r="67" customFormat="1" spans="1:2">
      <c r="A67" s="180" t="s">
        <v>236</v>
      </c>
      <c r="B67" s="176">
        <v>49265</v>
      </c>
    </row>
    <row r="68" customFormat="1" spans="1:2">
      <c r="A68" s="180" t="s">
        <v>89</v>
      </c>
      <c r="B68" s="176">
        <v>1000</v>
      </c>
    </row>
  </sheetData>
  <mergeCells count="1">
    <mergeCell ref="A2:B2"/>
  </mergeCells>
  <hyperlinks>
    <hyperlink ref="A1" location="'Sheet1'!A1" display="附表5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34"/>
  <sheetViews>
    <sheetView workbookViewId="0">
      <selection activeCell="A2" sqref="$A2:$XFD2"/>
    </sheetView>
  </sheetViews>
  <sheetFormatPr defaultColWidth="9" defaultRowHeight="14.25" outlineLevelCol="1"/>
  <cols>
    <col min="1" max="1" width="28.75" customWidth="1"/>
    <col min="2" max="2" width="29.875" customWidth="1"/>
  </cols>
  <sheetData>
    <row r="1" spans="1:2">
      <c r="A1" s="217" t="s">
        <v>237</v>
      </c>
      <c r="B1" s="218"/>
    </row>
    <row r="2" ht="24" spans="1:2">
      <c r="A2" s="184" t="s">
        <v>8</v>
      </c>
      <c r="B2" s="184"/>
    </row>
    <row r="3" spans="1:2">
      <c r="A3" s="219" t="s">
        <v>173</v>
      </c>
      <c r="B3" s="220" t="s">
        <v>238</v>
      </c>
    </row>
    <row r="4" spans="1:2">
      <c r="A4" s="221" t="s">
        <v>239</v>
      </c>
      <c r="B4" s="222" t="s">
        <v>240</v>
      </c>
    </row>
    <row r="5" spans="1:2">
      <c r="A5" s="223" t="s">
        <v>241</v>
      </c>
      <c r="B5" s="224">
        <f>SUM(B6:B28)</f>
        <v>278300</v>
      </c>
    </row>
    <row r="6" spans="1:2">
      <c r="A6" s="225" t="s">
        <v>242</v>
      </c>
      <c r="B6" s="226">
        <v>26283</v>
      </c>
    </row>
    <row r="7" spans="1:2">
      <c r="A7" s="227" t="s">
        <v>243</v>
      </c>
      <c r="B7" s="226">
        <v>366</v>
      </c>
    </row>
    <row r="8" spans="1:2">
      <c r="A8" s="227" t="s">
        <v>244</v>
      </c>
      <c r="B8" s="226">
        <v>10126</v>
      </c>
    </row>
    <row r="9" spans="1:2">
      <c r="A9" s="227" t="s">
        <v>245</v>
      </c>
      <c r="B9" s="226">
        <v>31512</v>
      </c>
    </row>
    <row r="10" spans="1:2">
      <c r="A10" s="227" t="s">
        <v>246</v>
      </c>
      <c r="B10" s="226">
        <v>7761</v>
      </c>
    </row>
    <row r="11" spans="1:2">
      <c r="A11" s="227" t="s">
        <v>247</v>
      </c>
      <c r="B11" s="226">
        <v>5346</v>
      </c>
    </row>
    <row r="12" spans="1:2">
      <c r="A12" s="227" t="s">
        <v>248</v>
      </c>
      <c r="B12" s="226">
        <v>41376</v>
      </c>
    </row>
    <row r="13" spans="1:2">
      <c r="A13" s="227" t="s">
        <v>249</v>
      </c>
      <c r="B13" s="226">
        <v>20013</v>
      </c>
    </row>
    <row r="14" spans="1:2">
      <c r="A14" s="227" t="s">
        <v>250</v>
      </c>
      <c r="B14" s="226">
        <v>11012</v>
      </c>
    </row>
    <row r="15" spans="1:2">
      <c r="A15" s="227" t="s">
        <v>251</v>
      </c>
      <c r="B15" s="226">
        <v>20716</v>
      </c>
    </row>
    <row r="16" spans="1:2">
      <c r="A16" s="227" t="s">
        <v>252</v>
      </c>
      <c r="B16" s="226">
        <v>48169</v>
      </c>
    </row>
    <row r="17" spans="1:2">
      <c r="A17" s="227" t="s">
        <v>253</v>
      </c>
      <c r="B17" s="226">
        <v>8433</v>
      </c>
    </row>
    <row r="18" spans="1:2">
      <c r="A18" s="228" t="s">
        <v>254</v>
      </c>
      <c r="B18" s="226">
        <v>2816</v>
      </c>
    </row>
    <row r="19" spans="1:2">
      <c r="A19" s="227" t="s">
        <v>255</v>
      </c>
      <c r="B19" s="226">
        <v>2110</v>
      </c>
    </row>
    <row r="20" spans="1:2">
      <c r="A20" s="229" t="s">
        <v>256</v>
      </c>
      <c r="B20" s="226">
        <v>80</v>
      </c>
    </row>
    <row r="21" spans="1:2">
      <c r="A21" s="229" t="s">
        <v>257</v>
      </c>
      <c r="B21" s="226">
        <v>5102</v>
      </c>
    </row>
    <row r="22" spans="1:2">
      <c r="A22" s="229" t="s">
        <v>258</v>
      </c>
      <c r="B22" s="226">
        <v>16306</v>
      </c>
    </row>
    <row r="23" spans="1:2">
      <c r="A23" s="229" t="s">
        <v>259</v>
      </c>
      <c r="B23" s="226">
        <v>1665</v>
      </c>
    </row>
    <row r="24" spans="1:2">
      <c r="A24" s="229" t="s">
        <v>260</v>
      </c>
      <c r="B24" s="226">
        <v>2610</v>
      </c>
    </row>
    <row r="25" spans="1:2">
      <c r="A25" s="229" t="s">
        <v>261</v>
      </c>
      <c r="B25" s="226">
        <v>8501</v>
      </c>
    </row>
    <row r="26" spans="1:2">
      <c r="A26" s="229" t="s">
        <v>262</v>
      </c>
      <c r="B26" s="226"/>
    </row>
    <row r="27" spans="1:2">
      <c r="A27" s="229" t="s">
        <v>263</v>
      </c>
      <c r="B27" s="226">
        <v>3500</v>
      </c>
    </row>
    <row r="28" spans="1:2">
      <c r="A28" s="229" t="s">
        <v>264</v>
      </c>
      <c r="B28" s="226">
        <v>4497</v>
      </c>
    </row>
    <row r="29" spans="1:2">
      <c r="A29" s="229" t="s">
        <v>265</v>
      </c>
      <c r="B29" s="226"/>
    </row>
    <row r="30" spans="1:2">
      <c r="A30" s="230" t="s">
        <v>266</v>
      </c>
      <c r="B30" s="226">
        <v>10536</v>
      </c>
    </row>
    <row r="31" spans="1:2">
      <c r="A31" s="230" t="s">
        <v>86</v>
      </c>
      <c r="B31" s="231">
        <v>16965</v>
      </c>
    </row>
    <row r="32" spans="1:2">
      <c r="A32" s="230" t="s">
        <v>88</v>
      </c>
      <c r="B32" s="176">
        <v>61888</v>
      </c>
    </row>
    <row r="33" spans="1:2">
      <c r="A33" s="232"/>
      <c r="B33" s="176"/>
    </row>
    <row r="34" spans="1:2">
      <c r="A34" s="176" t="s">
        <v>267</v>
      </c>
      <c r="B34" s="233">
        <f>B5+B29+B30+B31+B32</f>
        <v>367689</v>
      </c>
    </row>
  </sheetData>
  <mergeCells count="1">
    <mergeCell ref="A2:B2"/>
  </mergeCells>
  <hyperlinks>
    <hyperlink ref="A1" location="'Sheet1'!A1" display="附表6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85"/>
  <sheetViews>
    <sheetView topLeftCell="A253" workbookViewId="0">
      <selection activeCell="B285" sqref="B285"/>
    </sheetView>
  </sheetViews>
  <sheetFormatPr defaultColWidth="12.125" defaultRowHeight="17.15" customHeight="1" outlineLevelCol="3"/>
  <cols>
    <col min="1" max="1" width="15.75" style="198" customWidth="1"/>
    <col min="2" max="2" width="54.25" style="198" customWidth="1"/>
    <col min="3" max="3" width="26" style="198" customWidth="1"/>
    <col min="4" max="252" width="12.125" style="197"/>
    <col min="253" max="16384" width="12.125" style="199"/>
  </cols>
  <sheetData>
    <row r="1" ht="18" customHeight="1" spans="1:1">
      <c r="A1" s="198" t="s">
        <v>268</v>
      </c>
    </row>
    <row r="2" s="197" customFormat="1" ht="33.75" customHeight="1" spans="1:3">
      <c r="A2" s="200" t="s">
        <v>9</v>
      </c>
      <c r="B2" s="200"/>
      <c r="C2" s="200"/>
    </row>
    <row r="3" s="197" customFormat="1" ht="17.25" customHeight="1" spans="1:3">
      <c r="A3" s="201" t="s">
        <v>173</v>
      </c>
      <c r="B3" s="201"/>
      <c r="C3" s="202" t="s">
        <v>174</v>
      </c>
    </row>
    <row r="4" s="197" customFormat="1" ht="45" customHeight="1" spans="1:3">
      <c r="A4" s="203" t="s">
        <v>269</v>
      </c>
      <c r="B4" s="204" t="s">
        <v>270</v>
      </c>
      <c r="C4" s="204" t="s">
        <v>271</v>
      </c>
    </row>
    <row r="5" s="197" customFormat="1" ht="17.25" customHeight="1" spans="1:3">
      <c r="A5" s="205"/>
      <c r="B5" s="204" t="s">
        <v>272</v>
      </c>
      <c r="C5" s="206">
        <v>278300</v>
      </c>
    </row>
    <row r="6" s="197" customFormat="1" ht="17.25" customHeight="1" spans="1:3">
      <c r="A6" s="205">
        <v>201</v>
      </c>
      <c r="B6" s="207" t="s">
        <v>273</v>
      </c>
      <c r="C6" s="206">
        <v>26283</v>
      </c>
    </row>
    <row r="7" s="197" customFormat="1" ht="17.25" customHeight="1" spans="1:3">
      <c r="A7" s="205">
        <v>20101</v>
      </c>
      <c r="B7" s="207" t="s">
        <v>274</v>
      </c>
      <c r="C7" s="206">
        <v>866</v>
      </c>
    </row>
    <row r="8" s="197" customFormat="1" ht="17.25" customHeight="1" spans="1:3">
      <c r="A8" s="205">
        <v>2010101</v>
      </c>
      <c r="B8" s="205" t="s">
        <v>275</v>
      </c>
      <c r="C8" s="206">
        <v>866</v>
      </c>
    </row>
    <row r="9" s="197" customFormat="1" ht="17.25" customHeight="1" spans="1:3">
      <c r="A9" s="205">
        <v>20102</v>
      </c>
      <c r="B9" s="207" t="s">
        <v>276</v>
      </c>
      <c r="C9" s="206">
        <v>637</v>
      </c>
    </row>
    <row r="10" s="197" customFormat="1" ht="17.25" customHeight="1" spans="1:3">
      <c r="A10" s="205">
        <v>2010201</v>
      </c>
      <c r="B10" s="205" t="s">
        <v>275</v>
      </c>
      <c r="C10" s="206">
        <v>637</v>
      </c>
    </row>
    <row r="11" s="197" customFormat="1" ht="17.25" customHeight="1" spans="1:3">
      <c r="A11" s="205">
        <v>20103</v>
      </c>
      <c r="B11" s="207" t="s">
        <v>277</v>
      </c>
      <c r="C11" s="206">
        <v>7851</v>
      </c>
    </row>
    <row r="12" s="197" customFormat="1" ht="17.25" customHeight="1" spans="1:3">
      <c r="A12" s="205">
        <v>2010301</v>
      </c>
      <c r="B12" s="205" t="s">
        <v>275</v>
      </c>
      <c r="C12" s="206">
        <v>7851</v>
      </c>
    </row>
    <row r="13" s="197" customFormat="1" ht="17.25" customHeight="1" spans="1:3">
      <c r="A13" s="205">
        <v>20104</v>
      </c>
      <c r="B13" s="207" t="s">
        <v>278</v>
      </c>
      <c r="C13" s="206">
        <v>1152</v>
      </c>
    </row>
    <row r="14" s="197" customFormat="1" ht="17.25" customHeight="1" spans="1:3">
      <c r="A14" s="205">
        <v>2010401</v>
      </c>
      <c r="B14" s="205" t="s">
        <v>275</v>
      </c>
      <c r="C14" s="206">
        <v>752</v>
      </c>
    </row>
    <row r="15" s="197" customFormat="1" ht="17.25" customHeight="1" spans="1:3">
      <c r="A15" s="205">
        <v>2010499</v>
      </c>
      <c r="B15" s="205" t="s">
        <v>279</v>
      </c>
      <c r="C15" s="206">
        <v>400</v>
      </c>
    </row>
    <row r="16" s="197" customFormat="1" ht="17.25" customHeight="1" spans="1:3">
      <c r="A16" s="205">
        <v>20105</v>
      </c>
      <c r="B16" s="207" t="s">
        <v>280</v>
      </c>
      <c r="C16" s="206">
        <v>400</v>
      </c>
    </row>
    <row r="17" s="197" customFormat="1" ht="17.25" customHeight="1" spans="1:3">
      <c r="A17" s="205">
        <v>2010501</v>
      </c>
      <c r="B17" s="205" t="s">
        <v>275</v>
      </c>
      <c r="C17" s="206">
        <v>240</v>
      </c>
    </row>
    <row r="18" s="197" customFormat="1" ht="17.25" customHeight="1" spans="1:3">
      <c r="A18" s="205">
        <v>2010505</v>
      </c>
      <c r="B18" s="205" t="s">
        <v>281</v>
      </c>
      <c r="C18" s="206">
        <v>60</v>
      </c>
    </row>
    <row r="19" s="197" customFormat="1" ht="17.25" customHeight="1" spans="1:3">
      <c r="A19" s="205">
        <v>2010507</v>
      </c>
      <c r="B19" s="205" t="s">
        <v>282</v>
      </c>
      <c r="C19" s="206">
        <v>100</v>
      </c>
    </row>
    <row r="20" s="197" customFormat="1" ht="17.25" customHeight="1" spans="1:3">
      <c r="A20" s="205">
        <v>20106</v>
      </c>
      <c r="B20" s="207" t="s">
        <v>283</v>
      </c>
      <c r="C20" s="206">
        <v>2147</v>
      </c>
    </row>
    <row r="21" s="197" customFormat="1" ht="17.25" customHeight="1" spans="1:3">
      <c r="A21" s="205">
        <v>2010601</v>
      </c>
      <c r="B21" s="205" t="s">
        <v>275</v>
      </c>
      <c r="C21" s="206">
        <v>1867</v>
      </c>
    </row>
    <row r="22" s="197" customFormat="1" ht="17.25" customHeight="1" spans="1:3">
      <c r="A22" s="205">
        <v>2010602</v>
      </c>
      <c r="B22" s="205" t="s">
        <v>284</v>
      </c>
      <c r="C22" s="206">
        <v>30</v>
      </c>
    </row>
    <row r="23" s="197" customFormat="1" ht="17.25" customHeight="1" spans="1:3">
      <c r="A23" s="205">
        <v>2010605</v>
      </c>
      <c r="B23" s="205" t="s">
        <v>285</v>
      </c>
      <c r="C23" s="206">
        <v>10</v>
      </c>
    </row>
    <row r="24" s="197" customFormat="1" ht="17.25" customHeight="1" spans="1:3">
      <c r="A24" s="205">
        <v>2010608</v>
      </c>
      <c r="B24" s="205" t="s">
        <v>286</v>
      </c>
      <c r="C24" s="206">
        <v>200</v>
      </c>
    </row>
    <row r="25" s="197" customFormat="1" ht="17.25" customHeight="1" spans="1:3">
      <c r="A25" s="205">
        <v>2010699</v>
      </c>
      <c r="B25" s="205" t="s">
        <v>287</v>
      </c>
      <c r="C25" s="206">
        <v>40</v>
      </c>
    </row>
    <row r="26" s="197" customFormat="1" ht="17.25" customHeight="1" spans="1:3">
      <c r="A26" s="205">
        <v>20107</v>
      </c>
      <c r="B26" s="207" t="s">
        <v>288</v>
      </c>
      <c r="C26" s="206">
        <v>2400</v>
      </c>
    </row>
    <row r="27" s="197" customFormat="1" ht="17.25" customHeight="1" spans="1:3">
      <c r="A27" s="205">
        <v>2010701</v>
      </c>
      <c r="B27" s="205" t="s">
        <v>275</v>
      </c>
      <c r="C27" s="206">
        <v>2000</v>
      </c>
    </row>
    <row r="28" s="197" customFormat="1" ht="17.25" customHeight="1" spans="1:3">
      <c r="A28" s="205">
        <v>2010702</v>
      </c>
      <c r="B28" s="205" t="s">
        <v>284</v>
      </c>
      <c r="C28" s="206">
        <v>400</v>
      </c>
    </row>
    <row r="29" s="197" customFormat="1" ht="17.25" customHeight="1" spans="1:3">
      <c r="A29" s="205">
        <v>20108</v>
      </c>
      <c r="B29" s="207" t="s">
        <v>289</v>
      </c>
      <c r="C29" s="206">
        <v>787</v>
      </c>
    </row>
    <row r="30" s="197" customFormat="1" ht="17.25" customHeight="1" spans="1:3">
      <c r="A30" s="205">
        <v>2010801</v>
      </c>
      <c r="B30" s="205" t="s">
        <v>275</v>
      </c>
      <c r="C30" s="206">
        <v>500</v>
      </c>
    </row>
    <row r="31" s="197" customFormat="1" ht="17.25" customHeight="1" spans="1:3">
      <c r="A31" s="205">
        <v>2010804</v>
      </c>
      <c r="B31" s="205" t="s">
        <v>290</v>
      </c>
      <c r="C31" s="206">
        <v>140</v>
      </c>
    </row>
    <row r="32" s="197" customFormat="1" ht="17.25" customHeight="1" spans="1:3">
      <c r="A32" s="205">
        <v>2010899</v>
      </c>
      <c r="B32" s="205" t="s">
        <v>291</v>
      </c>
      <c r="C32" s="206">
        <v>147</v>
      </c>
    </row>
    <row r="33" s="197" customFormat="1" ht="17.25" customHeight="1" spans="1:3">
      <c r="A33" s="205">
        <v>20109</v>
      </c>
      <c r="B33" s="207" t="s">
        <v>292</v>
      </c>
      <c r="C33" s="206">
        <v>0</v>
      </c>
    </row>
    <row r="34" s="197" customFormat="1" ht="17.25" customHeight="1" spans="1:3">
      <c r="A34" s="205">
        <v>20111</v>
      </c>
      <c r="B34" s="207" t="s">
        <v>293</v>
      </c>
      <c r="C34" s="206">
        <v>1728</v>
      </c>
    </row>
    <row r="35" s="197" customFormat="1" ht="17.25" customHeight="1" spans="1:3">
      <c r="A35" s="205">
        <v>2011101</v>
      </c>
      <c r="B35" s="205" t="s">
        <v>275</v>
      </c>
      <c r="C35" s="206">
        <v>1678</v>
      </c>
    </row>
    <row r="36" s="197" customFormat="1" ht="17.25" customHeight="1" spans="1:3">
      <c r="A36" s="205">
        <v>2011102</v>
      </c>
      <c r="B36" s="205" t="s">
        <v>284</v>
      </c>
      <c r="C36" s="206">
        <v>50</v>
      </c>
    </row>
    <row r="37" s="197" customFormat="1" ht="17.25" customHeight="1" spans="1:3">
      <c r="A37" s="205">
        <v>20113</v>
      </c>
      <c r="B37" s="207" t="s">
        <v>294</v>
      </c>
      <c r="C37" s="206">
        <v>823</v>
      </c>
    </row>
    <row r="38" s="197" customFormat="1" ht="17.25" customHeight="1" spans="1:3">
      <c r="A38" s="205">
        <v>2011301</v>
      </c>
      <c r="B38" s="205" t="s">
        <v>275</v>
      </c>
      <c r="C38" s="206">
        <v>380</v>
      </c>
    </row>
    <row r="39" s="197" customFormat="1" ht="17.25" customHeight="1" spans="1:3">
      <c r="A39" s="205">
        <v>2011308</v>
      </c>
      <c r="B39" s="205" t="s">
        <v>295</v>
      </c>
      <c r="C39" s="206">
        <v>240</v>
      </c>
    </row>
    <row r="40" s="197" customFormat="1" ht="17.25" customHeight="1" spans="1:3">
      <c r="A40" s="205">
        <v>2011399</v>
      </c>
      <c r="B40" s="205" t="s">
        <v>296</v>
      </c>
      <c r="C40" s="206">
        <v>203</v>
      </c>
    </row>
    <row r="41" s="197" customFormat="1" ht="17.25" customHeight="1" spans="1:3">
      <c r="A41" s="205">
        <v>20114</v>
      </c>
      <c r="B41" s="207" t="s">
        <v>297</v>
      </c>
      <c r="C41" s="206">
        <v>121</v>
      </c>
    </row>
    <row r="42" s="197" customFormat="1" ht="17.25" customHeight="1" spans="1:3">
      <c r="A42" s="205">
        <v>2011499</v>
      </c>
      <c r="B42" s="205" t="s">
        <v>298</v>
      </c>
      <c r="C42" s="206">
        <v>121</v>
      </c>
    </row>
    <row r="43" s="197" customFormat="1" ht="17.25" customHeight="1" spans="1:3">
      <c r="A43" s="205">
        <v>20123</v>
      </c>
      <c r="B43" s="207" t="s">
        <v>299</v>
      </c>
      <c r="C43" s="206">
        <v>0</v>
      </c>
    </row>
    <row r="44" s="197" customFormat="1" ht="17.25" customHeight="1" spans="1:3">
      <c r="A44" s="205">
        <v>20125</v>
      </c>
      <c r="B44" s="207" t="s">
        <v>300</v>
      </c>
      <c r="C44" s="206">
        <v>0</v>
      </c>
    </row>
    <row r="45" s="197" customFormat="1" ht="17.25" customHeight="1" spans="1:3">
      <c r="A45" s="205">
        <v>20126</v>
      </c>
      <c r="B45" s="207" t="s">
        <v>301</v>
      </c>
      <c r="C45" s="206">
        <v>201</v>
      </c>
    </row>
    <row r="46" s="197" customFormat="1" ht="17.25" customHeight="1" spans="1:3">
      <c r="A46" s="205">
        <v>2012601</v>
      </c>
      <c r="B46" s="205" t="s">
        <v>275</v>
      </c>
      <c r="C46" s="206">
        <v>201</v>
      </c>
    </row>
    <row r="47" s="197" customFormat="1" ht="17.25" customHeight="1" spans="1:3">
      <c r="A47" s="205">
        <v>20128</v>
      </c>
      <c r="B47" s="207" t="s">
        <v>302</v>
      </c>
      <c r="C47" s="206">
        <v>245</v>
      </c>
    </row>
    <row r="48" s="197" customFormat="1" ht="17.25" customHeight="1" spans="1:3">
      <c r="A48" s="205">
        <v>2012801</v>
      </c>
      <c r="B48" s="205" t="s">
        <v>275</v>
      </c>
      <c r="C48" s="206">
        <v>225</v>
      </c>
    </row>
    <row r="49" s="197" customFormat="1" ht="17.25" customHeight="1" spans="1:3">
      <c r="A49" s="205">
        <v>2012802</v>
      </c>
      <c r="B49" s="205" t="s">
        <v>284</v>
      </c>
      <c r="C49" s="206">
        <v>20</v>
      </c>
    </row>
    <row r="50" s="197" customFormat="1" ht="17.25" customHeight="1" spans="1:3">
      <c r="A50" s="205">
        <v>20129</v>
      </c>
      <c r="B50" s="207" t="s">
        <v>303</v>
      </c>
      <c r="C50" s="206">
        <v>578</v>
      </c>
    </row>
    <row r="51" s="197" customFormat="1" ht="17.25" customHeight="1" spans="1:3">
      <c r="A51" s="205">
        <v>2012901</v>
      </c>
      <c r="B51" s="205" t="s">
        <v>275</v>
      </c>
      <c r="C51" s="206">
        <v>578</v>
      </c>
    </row>
    <row r="52" s="197" customFormat="1" ht="17.25" customHeight="1" spans="1:3">
      <c r="A52" s="205">
        <v>20131</v>
      </c>
      <c r="B52" s="207" t="s">
        <v>304</v>
      </c>
      <c r="C52" s="206">
        <v>2340</v>
      </c>
    </row>
    <row r="53" s="197" customFormat="1" ht="17.25" customHeight="1" spans="1:3">
      <c r="A53" s="205">
        <v>2013101</v>
      </c>
      <c r="B53" s="205" t="s">
        <v>275</v>
      </c>
      <c r="C53" s="206">
        <v>2340</v>
      </c>
    </row>
    <row r="54" s="197" customFormat="1" ht="17.25" customHeight="1" spans="1:3">
      <c r="A54" s="205">
        <v>20132</v>
      </c>
      <c r="B54" s="207" t="s">
        <v>305</v>
      </c>
      <c r="C54" s="206">
        <v>871</v>
      </c>
    </row>
    <row r="55" s="197" customFormat="1" ht="17.25" customHeight="1" spans="1:3">
      <c r="A55" s="205">
        <v>2013201</v>
      </c>
      <c r="B55" s="205" t="s">
        <v>275</v>
      </c>
      <c r="C55" s="206">
        <v>761</v>
      </c>
    </row>
    <row r="56" s="197" customFormat="1" ht="17.25" customHeight="1" spans="1:3">
      <c r="A56" s="205">
        <v>2013299</v>
      </c>
      <c r="B56" s="205" t="s">
        <v>306</v>
      </c>
      <c r="C56" s="206">
        <v>110</v>
      </c>
    </row>
    <row r="57" s="197" customFormat="1" ht="17.25" customHeight="1" spans="1:3">
      <c r="A57" s="205">
        <v>20133</v>
      </c>
      <c r="B57" s="207" t="s">
        <v>307</v>
      </c>
      <c r="C57" s="206">
        <v>515</v>
      </c>
    </row>
    <row r="58" s="197" customFormat="1" ht="17.25" customHeight="1" spans="1:3">
      <c r="A58" s="205">
        <v>2013301</v>
      </c>
      <c r="B58" s="205" t="s">
        <v>275</v>
      </c>
      <c r="C58" s="206">
        <v>515</v>
      </c>
    </row>
    <row r="59" s="197" customFormat="1" ht="17.25" customHeight="1" spans="1:3">
      <c r="A59" s="205">
        <v>20134</v>
      </c>
      <c r="B59" s="207" t="s">
        <v>308</v>
      </c>
      <c r="C59" s="206">
        <v>179</v>
      </c>
    </row>
    <row r="60" s="197" customFormat="1" ht="17.25" customHeight="1" spans="1:3">
      <c r="A60" s="205">
        <v>2013401</v>
      </c>
      <c r="B60" s="205" t="s">
        <v>275</v>
      </c>
      <c r="C60" s="206">
        <v>179</v>
      </c>
    </row>
    <row r="61" s="197" customFormat="1" ht="17.25" customHeight="1" spans="1:3">
      <c r="A61" s="205">
        <v>20135</v>
      </c>
      <c r="B61" s="207" t="s">
        <v>309</v>
      </c>
      <c r="C61" s="206">
        <v>0</v>
      </c>
    </row>
    <row r="62" s="197" customFormat="1" ht="17.25" customHeight="1" spans="1:3">
      <c r="A62" s="205">
        <v>20136</v>
      </c>
      <c r="B62" s="207" t="s">
        <v>310</v>
      </c>
      <c r="C62" s="206">
        <v>0</v>
      </c>
    </row>
    <row r="63" s="197" customFormat="1" ht="17.25" customHeight="1" spans="1:3">
      <c r="A63" s="205">
        <v>20137</v>
      </c>
      <c r="B63" s="207" t="s">
        <v>311</v>
      </c>
      <c r="C63" s="206">
        <v>0</v>
      </c>
    </row>
    <row r="64" s="197" customFormat="1" ht="17.25" customHeight="1" spans="1:3">
      <c r="A64" s="205">
        <v>20138</v>
      </c>
      <c r="B64" s="207" t="s">
        <v>312</v>
      </c>
      <c r="C64" s="206">
        <v>2232</v>
      </c>
    </row>
    <row r="65" s="197" customFormat="1" ht="17.25" customHeight="1" spans="1:3">
      <c r="A65" s="205">
        <v>2013801</v>
      </c>
      <c r="B65" s="205" t="s">
        <v>275</v>
      </c>
      <c r="C65" s="206">
        <v>2232</v>
      </c>
    </row>
    <row r="66" s="197" customFormat="1" ht="17.25" customHeight="1" spans="1:3">
      <c r="A66" s="205">
        <v>20139</v>
      </c>
      <c r="B66" s="207" t="s">
        <v>313</v>
      </c>
      <c r="C66" s="206">
        <v>0</v>
      </c>
    </row>
    <row r="67" s="197" customFormat="1" ht="17.25" customHeight="1" spans="1:3">
      <c r="A67" s="205">
        <v>20140</v>
      </c>
      <c r="B67" s="208" t="s">
        <v>314</v>
      </c>
      <c r="C67" s="206">
        <v>0</v>
      </c>
    </row>
    <row r="68" s="197" customFormat="1" ht="17.25" customHeight="1" spans="1:3">
      <c r="A68" s="205">
        <v>20199</v>
      </c>
      <c r="B68" s="207" t="s">
        <v>315</v>
      </c>
      <c r="C68" s="206">
        <v>210</v>
      </c>
    </row>
    <row r="69" s="197" customFormat="1" ht="17.25" customHeight="1" spans="1:3">
      <c r="A69" s="205">
        <v>2019999</v>
      </c>
      <c r="B69" s="205" t="s">
        <v>316</v>
      </c>
      <c r="C69" s="206">
        <v>210</v>
      </c>
    </row>
    <row r="70" s="197" customFormat="1" ht="17.25" customHeight="1" spans="1:3">
      <c r="A70" s="205">
        <v>202</v>
      </c>
      <c r="B70" s="207" t="s">
        <v>317</v>
      </c>
      <c r="C70" s="206">
        <v>0</v>
      </c>
    </row>
    <row r="71" s="197" customFormat="1" ht="17.25" customHeight="1" spans="1:3">
      <c r="A71" s="205">
        <v>20201</v>
      </c>
      <c r="B71" s="207" t="s">
        <v>318</v>
      </c>
      <c r="C71" s="206">
        <v>0</v>
      </c>
    </row>
    <row r="72" s="197" customFormat="1" ht="17.25" customHeight="1" spans="1:3">
      <c r="A72" s="205">
        <v>20202</v>
      </c>
      <c r="B72" s="207" t="s">
        <v>319</v>
      </c>
      <c r="C72" s="206">
        <v>0</v>
      </c>
    </row>
    <row r="73" s="197" customFormat="1" ht="17.25" customHeight="1" spans="1:3">
      <c r="A73" s="205">
        <v>20203</v>
      </c>
      <c r="B73" s="207" t="s">
        <v>320</v>
      </c>
      <c r="C73" s="206">
        <v>0</v>
      </c>
    </row>
    <row r="74" s="197" customFormat="1" ht="17.25" customHeight="1" spans="1:3">
      <c r="A74" s="205">
        <v>20204</v>
      </c>
      <c r="B74" s="207" t="s">
        <v>321</v>
      </c>
      <c r="C74" s="206">
        <v>0</v>
      </c>
    </row>
    <row r="75" s="197" customFormat="1" ht="17.25" customHeight="1" spans="1:3">
      <c r="A75" s="205">
        <v>20205</v>
      </c>
      <c r="B75" s="207" t="s">
        <v>322</v>
      </c>
      <c r="C75" s="206">
        <v>0</v>
      </c>
    </row>
    <row r="76" s="197" customFormat="1" ht="17.25" customHeight="1" spans="1:3">
      <c r="A76" s="205">
        <v>20206</v>
      </c>
      <c r="B76" s="207" t="s">
        <v>323</v>
      </c>
      <c r="C76" s="206">
        <v>0</v>
      </c>
    </row>
    <row r="77" s="197" customFormat="1" ht="17.25" customHeight="1" spans="1:3">
      <c r="A77" s="205">
        <v>20207</v>
      </c>
      <c r="B77" s="207" t="s">
        <v>324</v>
      </c>
      <c r="C77" s="206">
        <v>0</v>
      </c>
    </row>
    <row r="78" s="197" customFormat="1" ht="17.25" customHeight="1" spans="1:3">
      <c r="A78" s="205">
        <v>20208</v>
      </c>
      <c r="B78" s="207" t="s">
        <v>325</v>
      </c>
      <c r="C78" s="206">
        <v>0</v>
      </c>
    </row>
    <row r="79" s="197" customFormat="1" ht="17.25" customHeight="1" spans="1:3">
      <c r="A79" s="205">
        <v>20299</v>
      </c>
      <c r="B79" s="207" t="s">
        <v>326</v>
      </c>
      <c r="C79" s="206">
        <v>0</v>
      </c>
    </row>
    <row r="80" s="197" customFormat="1" ht="17.25" customHeight="1" spans="1:3">
      <c r="A80" s="205">
        <v>203</v>
      </c>
      <c r="B80" s="207" t="s">
        <v>327</v>
      </c>
      <c r="C80" s="206">
        <v>366</v>
      </c>
    </row>
    <row r="81" s="197" customFormat="1" ht="17.25" customHeight="1" spans="1:3">
      <c r="A81" s="205">
        <v>20301</v>
      </c>
      <c r="B81" s="207" t="s">
        <v>328</v>
      </c>
      <c r="C81" s="206">
        <v>0</v>
      </c>
    </row>
    <row r="82" s="197" customFormat="1" ht="17.25" customHeight="1" spans="1:3">
      <c r="A82" s="205">
        <v>20304</v>
      </c>
      <c r="B82" s="207" t="s">
        <v>329</v>
      </c>
      <c r="C82" s="206">
        <v>0</v>
      </c>
    </row>
    <row r="83" s="197" customFormat="1" ht="17.25" customHeight="1" spans="1:3">
      <c r="A83" s="205">
        <v>20305</v>
      </c>
      <c r="B83" s="207" t="s">
        <v>330</v>
      </c>
      <c r="C83" s="206">
        <v>0</v>
      </c>
    </row>
    <row r="84" s="197" customFormat="1" ht="17.25" customHeight="1" spans="1:3">
      <c r="A84" s="205">
        <v>20306</v>
      </c>
      <c r="B84" s="207" t="s">
        <v>331</v>
      </c>
      <c r="C84" s="206">
        <v>366</v>
      </c>
    </row>
    <row r="85" s="197" customFormat="1" ht="17.25" customHeight="1" spans="1:3">
      <c r="A85" s="205">
        <v>2030607</v>
      </c>
      <c r="B85" s="205" t="s">
        <v>332</v>
      </c>
      <c r="C85" s="206">
        <v>84</v>
      </c>
    </row>
    <row r="86" s="197" customFormat="1" ht="17.25" customHeight="1" spans="1:3">
      <c r="A86" s="205">
        <v>2030699</v>
      </c>
      <c r="B86" s="205" t="s">
        <v>333</v>
      </c>
      <c r="C86" s="206">
        <v>282</v>
      </c>
    </row>
    <row r="87" s="197" customFormat="1" ht="17.25" customHeight="1" spans="1:3">
      <c r="A87" s="205">
        <v>20399</v>
      </c>
      <c r="B87" s="207" t="s">
        <v>334</v>
      </c>
      <c r="C87" s="206">
        <v>0</v>
      </c>
    </row>
    <row r="88" s="197" customFormat="1" ht="17.25" customHeight="1" spans="1:3">
      <c r="A88" s="205">
        <v>204</v>
      </c>
      <c r="B88" s="207" t="s">
        <v>335</v>
      </c>
      <c r="C88" s="206">
        <v>10126</v>
      </c>
    </row>
    <row r="89" s="197" customFormat="1" ht="17.25" customHeight="1" spans="1:3">
      <c r="A89" s="205">
        <v>20401</v>
      </c>
      <c r="B89" s="207" t="s">
        <v>336</v>
      </c>
      <c r="C89" s="206">
        <v>29</v>
      </c>
    </row>
    <row r="90" s="197" customFormat="1" ht="17.25" customHeight="1" spans="1:3">
      <c r="A90" s="205">
        <v>2040199</v>
      </c>
      <c r="B90" s="205" t="s">
        <v>337</v>
      </c>
      <c r="C90" s="206">
        <v>29</v>
      </c>
    </row>
    <row r="91" s="197" customFormat="1" ht="17.25" customHeight="1" spans="1:3">
      <c r="A91" s="205">
        <v>20402</v>
      </c>
      <c r="B91" s="207" t="s">
        <v>338</v>
      </c>
      <c r="C91" s="206">
        <v>7333</v>
      </c>
    </row>
    <row r="92" s="197" customFormat="1" ht="17.25" customHeight="1" spans="1:3">
      <c r="A92" s="205">
        <v>2040201</v>
      </c>
      <c r="B92" s="205" t="s">
        <v>275</v>
      </c>
      <c r="C92" s="206">
        <v>7333</v>
      </c>
    </row>
    <row r="93" s="197" customFormat="1" ht="17.25" customHeight="1" spans="1:3">
      <c r="A93" s="205">
        <v>20403</v>
      </c>
      <c r="B93" s="207" t="s">
        <v>339</v>
      </c>
      <c r="C93" s="206">
        <v>0</v>
      </c>
    </row>
    <row r="94" s="197" customFormat="1" ht="17.25" customHeight="1" spans="1:3">
      <c r="A94" s="205">
        <v>20404</v>
      </c>
      <c r="B94" s="207" t="s">
        <v>340</v>
      </c>
      <c r="C94" s="206">
        <v>0</v>
      </c>
    </row>
    <row r="95" s="197" customFormat="1" ht="17.25" customHeight="1" spans="1:3">
      <c r="A95" s="205">
        <v>20405</v>
      </c>
      <c r="B95" s="207" t="s">
        <v>341</v>
      </c>
      <c r="C95" s="206">
        <v>0</v>
      </c>
    </row>
    <row r="96" s="197" customFormat="1" ht="17.25" customHeight="1" spans="1:3">
      <c r="A96" s="205">
        <v>20406</v>
      </c>
      <c r="B96" s="207" t="s">
        <v>342</v>
      </c>
      <c r="C96" s="206">
        <v>868</v>
      </c>
    </row>
    <row r="97" s="197" customFormat="1" ht="17.25" customHeight="1" spans="1:3">
      <c r="A97" s="205">
        <v>2040601</v>
      </c>
      <c r="B97" s="205" t="s">
        <v>275</v>
      </c>
      <c r="C97" s="206">
        <v>868</v>
      </c>
    </row>
    <row r="98" s="197" customFormat="1" ht="17.25" customHeight="1" spans="1:3">
      <c r="A98" s="205">
        <v>20407</v>
      </c>
      <c r="B98" s="207" t="s">
        <v>343</v>
      </c>
      <c r="C98" s="206">
        <v>0</v>
      </c>
    </row>
    <row r="99" s="197" customFormat="1" ht="17.25" customHeight="1" spans="1:3">
      <c r="A99" s="205">
        <v>20408</v>
      </c>
      <c r="B99" s="207" t="s">
        <v>344</v>
      </c>
      <c r="C99" s="206">
        <v>35</v>
      </c>
    </row>
    <row r="100" s="197" customFormat="1" ht="17.25" customHeight="1" spans="1:3">
      <c r="A100" s="205">
        <v>2040899</v>
      </c>
      <c r="B100" s="205" t="s">
        <v>345</v>
      </c>
      <c r="C100" s="206">
        <v>35</v>
      </c>
    </row>
    <row r="101" s="197" customFormat="1" ht="17.25" customHeight="1" spans="1:3">
      <c r="A101" s="205">
        <v>20409</v>
      </c>
      <c r="B101" s="207" t="s">
        <v>346</v>
      </c>
      <c r="C101" s="206">
        <v>0</v>
      </c>
    </row>
    <row r="102" s="197" customFormat="1" ht="17.25" customHeight="1" spans="1:3">
      <c r="A102" s="205">
        <v>20410</v>
      </c>
      <c r="B102" s="207" t="s">
        <v>347</v>
      </c>
      <c r="C102" s="206">
        <v>0</v>
      </c>
    </row>
    <row r="103" s="197" customFormat="1" ht="17.25" customHeight="1" spans="1:3">
      <c r="A103" s="205">
        <v>20499</v>
      </c>
      <c r="B103" s="207" t="s">
        <v>348</v>
      </c>
      <c r="C103" s="206">
        <v>1861</v>
      </c>
    </row>
    <row r="104" s="197" customFormat="1" ht="17.25" customHeight="1" spans="1:3">
      <c r="A104" s="205">
        <v>2049999</v>
      </c>
      <c r="B104" s="205" t="s">
        <v>349</v>
      </c>
      <c r="C104" s="206">
        <v>1861</v>
      </c>
    </row>
    <row r="105" s="197" customFormat="1" ht="17.25" customHeight="1" spans="1:3">
      <c r="A105" s="205">
        <v>205</v>
      </c>
      <c r="B105" s="207" t="s">
        <v>350</v>
      </c>
      <c r="C105" s="206">
        <v>31512</v>
      </c>
    </row>
    <row r="106" s="197" customFormat="1" ht="17.25" customHeight="1" spans="1:3">
      <c r="A106" s="205">
        <v>20501</v>
      </c>
      <c r="B106" s="207" t="s">
        <v>351</v>
      </c>
      <c r="C106" s="206">
        <v>1560</v>
      </c>
    </row>
    <row r="107" s="197" customFormat="1" ht="17.25" customHeight="1" spans="1:3">
      <c r="A107" s="205">
        <v>2050101</v>
      </c>
      <c r="B107" s="205" t="s">
        <v>275</v>
      </c>
      <c r="C107" s="206">
        <v>1560</v>
      </c>
    </row>
    <row r="108" s="197" customFormat="1" ht="17.25" customHeight="1" spans="1:3">
      <c r="A108" s="205">
        <v>20502</v>
      </c>
      <c r="B108" s="207" t="s">
        <v>352</v>
      </c>
      <c r="C108" s="206">
        <v>24575</v>
      </c>
    </row>
    <row r="109" s="197" customFormat="1" ht="17.25" customHeight="1" spans="1:3">
      <c r="A109" s="205">
        <v>2050201</v>
      </c>
      <c r="B109" s="205" t="s">
        <v>353</v>
      </c>
      <c r="C109" s="206">
        <v>1900</v>
      </c>
    </row>
    <row r="110" s="197" customFormat="1" ht="17.25" customHeight="1" spans="1:3">
      <c r="A110" s="205">
        <v>2050202</v>
      </c>
      <c r="B110" s="205" t="s">
        <v>354</v>
      </c>
      <c r="C110" s="206">
        <v>6900</v>
      </c>
    </row>
    <row r="111" s="197" customFormat="1" ht="17.25" customHeight="1" spans="1:3">
      <c r="A111" s="205">
        <v>2050203</v>
      </c>
      <c r="B111" s="205" t="s">
        <v>355</v>
      </c>
      <c r="C111" s="206">
        <v>8900</v>
      </c>
    </row>
    <row r="112" s="197" customFormat="1" ht="17.25" customHeight="1" spans="1:3">
      <c r="A112" s="205">
        <v>2050204</v>
      </c>
      <c r="B112" s="205" t="s">
        <v>356</v>
      </c>
      <c r="C112" s="206">
        <v>4500</v>
      </c>
    </row>
    <row r="113" s="197" customFormat="1" ht="17.25" customHeight="1" spans="1:3">
      <c r="A113" s="205">
        <v>2050299</v>
      </c>
      <c r="B113" s="205" t="s">
        <v>357</v>
      </c>
      <c r="C113" s="206">
        <v>2375</v>
      </c>
    </row>
    <row r="114" s="197" customFormat="1" ht="17.25" customHeight="1" spans="1:3">
      <c r="A114" s="205">
        <v>20503</v>
      </c>
      <c r="B114" s="207" t="s">
        <v>358</v>
      </c>
      <c r="C114" s="206">
        <v>2778</v>
      </c>
    </row>
    <row r="115" s="197" customFormat="1" ht="17.25" customHeight="1" spans="1:3">
      <c r="A115" s="205">
        <v>2050302</v>
      </c>
      <c r="B115" s="205" t="s">
        <v>359</v>
      </c>
      <c r="C115" s="206">
        <v>2778</v>
      </c>
    </row>
    <row r="116" s="197" customFormat="1" ht="17.25" customHeight="1" spans="1:3">
      <c r="A116" s="205">
        <v>20504</v>
      </c>
      <c r="B116" s="207" t="s">
        <v>360</v>
      </c>
      <c r="C116" s="206">
        <v>0</v>
      </c>
    </row>
    <row r="117" s="197" customFormat="1" ht="17.25" customHeight="1" spans="1:3">
      <c r="A117" s="205">
        <v>20505</v>
      </c>
      <c r="B117" s="207" t="s">
        <v>361</v>
      </c>
      <c r="C117" s="206">
        <v>0</v>
      </c>
    </row>
    <row r="118" s="197" customFormat="1" ht="17.25" customHeight="1" spans="1:3">
      <c r="A118" s="205">
        <v>20506</v>
      </c>
      <c r="B118" s="207" t="s">
        <v>362</v>
      </c>
      <c r="C118" s="206">
        <v>0</v>
      </c>
    </row>
    <row r="119" s="197" customFormat="1" ht="17.25" customHeight="1" spans="1:3">
      <c r="A119" s="205">
        <v>20507</v>
      </c>
      <c r="B119" s="207" t="s">
        <v>363</v>
      </c>
      <c r="C119" s="206">
        <v>837</v>
      </c>
    </row>
    <row r="120" s="197" customFormat="1" ht="17.25" customHeight="1" spans="1:3">
      <c r="A120" s="205">
        <v>2050701</v>
      </c>
      <c r="B120" s="205" t="s">
        <v>364</v>
      </c>
      <c r="C120" s="206">
        <v>837</v>
      </c>
    </row>
    <row r="121" s="197" customFormat="1" ht="17.25" customHeight="1" spans="1:3">
      <c r="A121" s="205">
        <v>20508</v>
      </c>
      <c r="B121" s="207" t="s">
        <v>365</v>
      </c>
      <c r="C121" s="206">
        <v>397</v>
      </c>
    </row>
    <row r="122" s="197" customFormat="1" ht="17.25" customHeight="1" spans="1:3">
      <c r="A122" s="205">
        <v>2050802</v>
      </c>
      <c r="B122" s="205" t="s">
        <v>366</v>
      </c>
      <c r="C122" s="206">
        <v>397</v>
      </c>
    </row>
    <row r="123" s="197" customFormat="1" ht="17.25" customHeight="1" spans="1:3">
      <c r="A123" s="205">
        <v>20509</v>
      </c>
      <c r="B123" s="207" t="s">
        <v>367</v>
      </c>
      <c r="C123" s="206">
        <v>1365</v>
      </c>
    </row>
    <row r="124" s="197" customFormat="1" ht="17.25" customHeight="1" spans="1:3">
      <c r="A124" s="205">
        <v>2050999</v>
      </c>
      <c r="B124" s="205" t="s">
        <v>368</v>
      </c>
      <c r="C124" s="206">
        <v>1365</v>
      </c>
    </row>
    <row r="125" s="197" customFormat="1" ht="17.25" customHeight="1" spans="1:3">
      <c r="A125" s="205">
        <v>20599</v>
      </c>
      <c r="B125" s="207" t="s">
        <v>369</v>
      </c>
      <c r="C125" s="206">
        <v>0</v>
      </c>
    </row>
    <row r="126" s="197" customFormat="1" ht="17.25" customHeight="1" spans="1:3">
      <c r="A126" s="205">
        <v>206</v>
      </c>
      <c r="B126" s="207" t="s">
        <v>370</v>
      </c>
      <c r="C126" s="206">
        <v>7761</v>
      </c>
    </row>
    <row r="127" s="197" customFormat="1" ht="17.25" customHeight="1" spans="1:3">
      <c r="A127" s="205">
        <v>20601</v>
      </c>
      <c r="B127" s="207" t="s">
        <v>371</v>
      </c>
      <c r="C127" s="206">
        <v>345</v>
      </c>
    </row>
    <row r="128" s="197" customFormat="1" ht="17.25" customHeight="1" spans="1:3">
      <c r="A128" s="205">
        <v>2060101</v>
      </c>
      <c r="B128" s="205" t="s">
        <v>275</v>
      </c>
      <c r="C128" s="206">
        <v>345</v>
      </c>
    </row>
    <row r="129" s="197" customFormat="1" ht="17.25" customHeight="1" spans="1:3">
      <c r="A129" s="205">
        <v>20602</v>
      </c>
      <c r="B129" s="207" t="s">
        <v>372</v>
      </c>
      <c r="C129" s="206">
        <v>15</v>
      </c>
    </row>
    <row r="130" s="197" customFormat="1" ht="17.25" customHeight="1" spans="1:3">
      <c r="A130" s="205">
        <v>2060299</v>
      </c>
      <c r="B130" s="205" t="s">
        <v>373</v>
      </c>
      <c r="C130" s="206">
        <v>15</v>
      </c>
    </row>
    <row r="131" s="197" customFormat="1" ht="17.25" customHeight="1" spans="1:3">
      <c r="A131" s="205">
        <v>20603</v>
      </c>
      <c r="B131" s="207" t="s">
        <v>374</v>
      </c>
      <c r="C131" s="206">
        <v>0</v>
      </c>
    </row>
    <row r="132" s="197" customFormat="1" ht="17.25" customHeight="1" spans="1:3">
      <c r="A132" s="205">
        <v>20604</v>
      </c>
      <c r="B132" s="207" t="s">
        <v>375</v>
      </c>
      <c r="C132" s="206">
        <v>2978</v>
      </c>
    </row>
    <row r="133" s="197" customFormat="1" ht="17.25" customHeight="1" spans="1:3">
      <c r="A133" s="205">
        <v>2060499</v>
      </c>
      <c r="B133" s="205" t="s">
        <v>376</v>
      </c>
      <c r="C133" s="206">
        <v>2978</v>
      </c>
    </row>
    <row r="134" s="197" customFormat="1" ht="17.25" customHeight="1" spans="1:3">
      <c r="A134" s="205">
        <v>20605</v>
      </c>
      <c r="B134" s="207" t="s">
        <v>377</v>
      </c>
      <c r="C134" s="206">
        <v>293</v>
      </c>
    </row>
    <row r="135" s="197" customFormat="1" ht="17.25" customHeight="1" spans="1:3">
      <c r="A135" s="205">
        <v>2060599</v>
      </c>
      <c r="B135" s="205" t="s">
        <v>378</v>
      </c>
      <c r="C135" s="206">
        <v>293</v>
      </c>
    </row>
    <row r="136" s="197" customFormat="1" ht="17.25" customHeight="1" spans="1:3">
      <c r="A136" s="205">
        <v>20606</v>
      </c>
      <c r="B136" s="207" t="s">
        <v>379</v>
      </c>
      <c r="C136" s="206">
        <v>0</v>
      </c>
    </row>
    <row r="137" s="197" customFormat="1" ht="17.25" customHeight="1" spans="1:3">
      <c r="A137" s="205">
        <v>20607</v>
      </c>
      <c r="B137" s="207" t="s">
        <v>380</v>
      </c>
      <c r="C137" s="206">
        <v>454</v>
      </c>
    </row>
    <row r="138" s="197" customFormat="1" ht="17.25" customHeight="1" spans="1:3">
      <c r="A138" s="205">
        <v>2060799</v>
      </c>
      <c r="B138" s="205" t="s">
        <v>381</v>
      </c>
      <c r="C138" s="206">
        <v>454</v>
      </c>
    </row>
    <row r="139" s="197" customFormat="1" ht="17.25" customHeight="1" spans="1:3">
      <c r="A139" s="205">
        <v>20608</v>
      </c>
      <c r="B139" s="207" t="s">
        <v>382</v>
      </c>
      <c r="C139" s="206">
        <v>0</v>
      </c>
    </row>
    <row r="140" s="197" customFormat="1" ht="17.25" customHeight="1" spans="1:3">
      <c r="A140" s="205">
        <v>20609</v>
      </c>
      <c r="B140" s="207" t="s">
        <v>383</v>
      </c>
      <c r="C140" s="206">
        <v>40</v>
      </c>
    </row>
    <row r="141" s="197" customFormat="1" ht="17.25" customHeight="1" spans="1:3">
      <c r="A141" s="205">
        <v>2060901</v>
      </c>
      <c r="B141" s="205" t="s">
        <v>384</v>
      </c>
      <c r="C141" s="206">
        <v>40</v>
      </c>
    </row>
    <row r="142" s="197" customFormat="1" ht="17.25" customHeight="1" spans="1:3">
      <c r="A142" s="205">
        <v>20699</v>
      </c>
      <c r="B142" s="207" t="s">
        <v>385</v>
      </c>
      <c r="C142" s="206">
        <v>3636</v>
      </c>
    </row>
    <row r="143" s="197" customFormat="1" ht="17.25" customHeight="1" spans="1:3">
      <c r="A143" s="205">
        <v>2069999</v>
      </c>
      <c r="B143" s="205" t="s">
        <v>386</v>
      </c>
      <c r="C143" s="206">
        <v>3636</v>
      </c>
    </row>
    <row r="144" s="197" customFormat="1" ht="17.25" customHeight="1" spans="1:3">
      <c r="A144" s="205">
        <v>207</v>
      </c>
      <c r="B144" s="207" t="s">
        <v>387</v>
      </c>
      <c r="C144" s="206">
        <v>5346</v>
      </c>
    </row>
    <row r="145" s="197" customFormat="1" ht="17.25" customHeight="1" spans="1:3">
      <c r="A145" s="205">
        <v>20701</v>
      </c>
      <c r="B145" s="207" t="s">
        <v>388</v>
      </c>
      <c r="C145" s="206">
        <v>2680</v>
      </c>
    </row>
    <row r="146" s="197" customFormat="1" ht="17.25" customHeight="1" spans="1:3">
      <c r="A146" s="205">
        <v>2070101</v>
      </c>
      <c r="B146" s="205" t="s">
        <v>275</v>
      </c>
      <c r="C146" s="206">
        <v>2680</v>
      </c>
    </row>
    <row r="147" s="197" customFormat="1" ht="17.25" customHeight="1" spans="1:3">
      <c r="A147" s="205">
        <v>20702</v>
      </c>
      <c r="B147" s="207" t="s">
        <v>389</v>
      </c>
      <c r="C147" s="206">
        <v>376</v>
      </c>
    </row>
    <row r="148" s="197" customFormat="1" ht="17.25" customHeight="1" spans="1:3">
      <c r="A148" s="205">
        <v>2070299</v>
      </c>
      <c r="B148" s="205" t="s">
        <v>390</v>
      </c>
      <c r="C148" s="206">
        <v>376</v>
      </c>
    </row>
    <row r="149" s="197" customFormat="1" ht="17.25" customHeight="1" spans="1:3">
      <c r="A149" s="205">
        <v>20703</v>
      </c>
      <c r="B149" s="207" t="s">
        <v>391</v>
      </c>
      <c r="C149" s="206">
        <v>150</v>
      </c>
    </row>
    <row r="150" s="197" customFormat="1" ht="17.25" customHeight="1" spans="1:3">
      <c r="A150" s="205">
        <v>2070399</v>
      </c>
      <c r="B150" s="205" t="s">
        <v>392</v>
      </c>
      <c r="C150" s="206">
        <v>150</v>
      </c>
    </row>
    <row r="151" s="197" customFormat="1" ht="17.25" customHeight="1" spans="1:3">
      <c r="A151" s="205">
        <v>20706</v>
      </c>
      <c r="B151" s="209" t="s">
        <v>393</v>
      </c>
      <c r="C151" s="206">
        <v>78</v>
      </c>
    </row>
    <row r="152" s="197" customFormat="1" ht="17.25" customHeight="1" spans="1:3">
      <c r="A152" s="205">
        <v>2070699</v>
      </c>
      <c r="B152" s="210" t="s">
        <v>394</v>
      </c>
      <c r="C152" s="206">
        <v>78</v>
      </c>
    </row>
    <row r="153" s="197" customFormat="1" ht="17.25" customHeight="1" spans="1:3">
      <c r="A153" s="205">
        <v>20708</v>
      </c>
      <c r="B153" s="209" t="s">
        <v>395</v>
      </c>
      <c r="C153" s="206">
        <v>1303</v>
      </c>
    </row>
    <row r="154" s="197" customFormat="1" ht="17.25" customHeight="1" spans="1:3">
      <c r="A154" s="205">
        <v>2070801</v>
      </c>
      <c r="B154" s="210" t="s">
        <v>275</v>
      </c>
      <c r="C154" s="206">
        <v>1303</v>
      </c>
    </row>
    <row r="155" s="197" customFormat="1" ht="17.25" customHeight="1" spans="1:3">
      <c r="A155" s="205">
        <v>20799</v>
      </c>
      <c r="B155" s="207" t="s">
        <v>396</v>
      </c>
      <c r="C155" s="206">
        <v>759</v>
      </c>
    </row>
    <row r="156" s="197" customFormat="1" ht="17.25" customHeight="1" spans="1:3">
      <c r="A156" s="205">
        <v>2079999</v>
      </c>
      <c r="B156" s="205" t="s">
        <v>397</v>
      </c>
      <c r="C156" s="206">
        <v>759</v>
      </c>
    </row>
    <row r="157" s="197" customFormat="1" ht="17.25" customHeight="1" spans="1:3">
      <c r="A157" s="205">
        <v>208</v>
      </c>
      <c r="B157" s="207" t="s">
        <v>398</v>
      </c>
      <c r="C157" s="206">
        <v>41376</v>
      </c>
    </row>
    <row r="158" s="197" customFormat="1" ht="17.25" customHeight="1" spans="1:3">
      <c r="A158" s="205">
        <v>20801</v>
      </c>
      <c r="B158" s="207" t="s">
        <v>399</v>
      </c>
      <c r="C158" s="206">
        <v>2007</v>
      </c>
    </row>
    <row r="159" s="197" customFormat="1" ht="17.25" customHeight="1" spans="1:3">
      <c r="A159" s="205">
        <v>2080101</v>
      </c>
      <c r="B159" s="205" t="s">
        <v>275</v>
      </c>
      <c r="C159" s="206">
        <v>2007</v>
      </c>
    </row>
    <row r="160" s="197" customFormat="1" ht="17.25" customHeight="1" spans="1:3">
      <c r="A160" s="205">
        <v>20802</v>
      </c>
      <c r="B160" s="207" t="s">
        <v>400</v>
      </c>
      <c r="C160" s="206">
        <v>1161</v>
      </c>
    </row>
    <row r="161" s="197" customFormat="1" ht="17.25" customHeight="1" spans="1:3">
      <c r="A161" s="205">
        <v>2080201</v>
      </c>
      <c r="B161" s="205" t="s">
        <v>275</v>
      </c>
      <c r="C161" s="206">
        <v>1161</v>
      </c>
    </row>
    <row r="162" s="197" customFormat="1" ht="17.25" customHeight="1" spans="1:3">
      <c r="A162" s="205">
        <v>20804</v>
      </c>
      <c r="B162" s="207" t="s">
        <v>401</v>
      </c>
      <c r="C162" s="206">
        <v>0</v>
      </c>
    </row>
    <row r="163" s="197" customFormat="1" ht="17.25" customHeight="1" spans="1:3">
      <c r="A163" s="205">
        <v>20805</v>
      </c>
      <c r="B163" s="207" t="s">
        <v>402</v>
      </c>
      <c r="C163" s="206">
        <v>16555</v>
      </c>
    </row>
    <row r="164" s="197" customFormat="1" ht="17.25" customHeight="1" spans="1:3">
      <c r="A164" s="205">
        <v>2080599</v>
      </c>
      <c r="B164" s="205" t="s">
        <v>403</v>
      </c>
      <c r="C164" s="206">
        <v>16555</v>
      </c>
    </row>
    <row r="165" s="197" customFormat="1" ht="17.25" customHeight="1" spans="1:3">
      <c r="A165" s="205">
        <v>20806</v>
      </c>
      <c r="B165" s="207" t="s">
        <v>404</v>
      </c>
      <c r="C165" s="206">
        <v>0</v>
      </c>
    </row>
    <row r="166" s="197" customFormat="1" ht="17.25" customHeight="1" spans="1:3">
      <c r="A166" s="205">
        <v>20807</v>
      </c>
      <c r="B166" s="207" t="s">
        <v>405</v>
      </c>
      <c r="C166" s="206">
        <v>2655</v>
      </c>
    </row>
    <row r="167" s="197" customFormat="1" ht="17.25" customHeight="1" spans="1:3">
      <c r="A167" s="205">
        <v>2080799</v>
      </c>
      <c r="B167" s="205" t="s">
        <v>406</v>
      </c>
      <c r="C167" s="206">
        <v>2655</v>
      </c>
    </row>
    <row r="168" s="197" customFormat="1" ht="17.25" customHeight="1" spans="1:3">
      <c r="A168" s="205">
        <v>20808</v>
      </c>
      <c r="B168" s="207" t="s">
        <v>407</v>
      </c>
      <c r="C168" s="206">
        <v>2580</v>
      </c>
    </row>
    <row r="169" s="197" customFormat="1" ht="17.25" customHeight="1" spans="1:3">
      <c r="A169" s="205">
        <v>2080899</v>
      </c>
      <c r="B169" s="205" t="s">
        <v>408</v>
      </c>
      <c r="C169" s="206">
        <v>2580</v>
      </c>
    </row>
    <row r="170" s="197" customFormat="1" ht="17.25" customHeight="1" spans="1:3">
      <c r="A170" s="205">
        <v>20809</v>
      </c>
      <c r="B170" s="207" t="s">
        <v>409</v>
      </c>
      <c r="C170" s="206">
        <v>300</v>
      </c>
    </row>
    <row r="171" s="197" customFormat="1" ht="17.25" customHeight="1" spans="1:3">
      <c r="A171" s="205">
        <v>2080999</v>
      </c>
      <c r="B171" s="205" t="s">
        <v>410</v>
      </c>
      <c r="C171" s="206">
        <v>300</v>
      </c>
    </row>
    <row r="172" s="197" customFormat="1" ht="17.25" customHeight="1" spans="1:3">
      <c r="A172" s="205">
        <v>20810</v>
      </c>
      <c r="B172" s="207" t="s">
        <v>411</v>
      </c>
      <c r="C172" s="206">
        <v>418</v>
      </c>
    </row>
    <row r="173" s="197" customFormat="1" ht="17.25" customHeight="1" spans="1:3">
      <c r="A173" s="205">
        <v>2081099</v>
      </c>
      <c r="B173" s="205" t="s">
        <v>412</v>
      </c>
      <c r="C173" s="206">
        <v>418</v>
      </c>
    </row>
    <row r="174" s="197" customFormat="1" ht="17.25" customHeight="1" spans="1:3">
      <c r="A174" s="205">
        <v>20811</v>
      </c>
      <c r="B174" s="207" t="s">
        <v>413</v>
      </c>
      <c r="C174" s="206">
        <v>717</v>
      </c>
    </row>
    <row r="175" s="197" customFormat="1" ht="17.25" customHeight="1" spans="1:3">
      <c r="A175" s="205">
        <v>2081199</v>
      </c>
      <c r="B175" s="205" t="s">
        <v>414</v>
      </c>
      <c r="C175" s="206">
        <v>717</v>
      </c>
    </row>
    <row r="176" s="197" customFormat="1" ht="17.25" customHeight="1" spans="1:3">
      <c r="A176" s="205">
        <v>20816</v>
      </c>
      <c r="B176" s="207" t="s">
        <v>415</v>
      </c>
      <c r="C176" s="206">
        <v>0</v>
      </c>
    </row>
    <row r="177" s="197" customFormat="1" ht="17.25" customHeight="1" spans="1:3">
      <c r="A177" s="205">
        <v>20819</v>
      </c>
      <c r="B177" s="207" t="s">
        <v>416</v>
      </c>
      <c r="C177" s="206">
        <v>1900</v>
      </c>
    </row>
    <row r="178" s="197" customFormat="1" ht="17.25" customHeight="1" spans="1:3">
      <c r="A178" s="205">
        <v>2081901</v>
      </c>
      <c r="B178" s="205" t="s">
        <v>417</v>
      </c>
      <c r="C178" s="206">
        <v>900</v>
      </c>
    </row>
    <row r="179" s="197" customFormat="1" ht="17.25" customHeight="1" spans="1:3">
      <c r="A179" s="205">
        <v>2081902</v>
      </c>
      <c r="B179" s="205" t="s">
        <v>418</v>
      </c>
      <c r="C179" s="206">
        <v>1000</v>
      </c>
    </row>
    <row r="180" s="197" customFormat="1" ht="17.25" customHeight="1" spans="1:3">
      <c r="A180" s="205">
        <v>20820</v>
      </c>
      <c r="B180" s="207" t="s">
        <v>419</v>
      </c>
      <c r="C180" s="206">
        <v>297</v>
      </c>
    </row>
    <row r="181" s="197" customFormat="1" ht="17.25" customHeight="1" spans="1:3">
      <c r="A181" s="205">
        <v>2082001</v>
      </c>
      <c r="B181" s="205" t="s">
        <v>420</v>
      </c>
      <c r="C181" s="206">
        <v>266</v>
      </c>
    </row>
    <row r="182" s="197" customFormat="1" ht="17.25" customHeight="1" spans="1:3">
      <c r="A182" s="205">
        <v>2082002</v>
      </c>
      <c r="B182" s="205" t="s">
        <v>421</v>
      </c>
      <c r="C182" s="206">
        <v>31</v>
      </c>
    </row>
    <row r="183" s="197" customFormat="1" ht="17.25" customHeight="1" spans="1:3">
      <c r="A183" s="205">
        <v>20821</v>
      </c>
      <c r="B183" s="207" t="s">
        <v>422</v>
      </c>
      <c r="C183" s="206">
        <v>1363</v>
      </c>
    </row>
    <row r="184" s="197" customFormat="1" ht="17.25" customHeight="1" spans="1:3">
      <c r="A184" s="205">
        <v>2082101</v>
      </c>
      <c r="B184" s="205" t="s">
        <v>423</v>
      </c>
      <c r="C184" s="206">
        <v>600</v>
      </c>
    </row>
    <row r="185" s="197" customFormat="1" ht="17.25" customHeight="1" spans="1:3">
      <c r="A185" s="205">
        <v>2082102</v>
      </c>
      <c r="B185" s="205" t="s">
        <v>424</v>
      </c>
      <c r="C185" s="206">
        <v>763</v>
      </c>
    </row>
    <row r="186" s="197" customFormat="1" ht="17.25" customHeight="1" spans="1:3">
      <c r="A186" s="205">
        <v>20824</v>
      </c>
      <c r="B186" s="207" t="s">
        <v>425</v>
      </c>
      <c r="C186" s="206">
        <v>0</v>
      </c>
    </row>
    <row r="187" s="197" customFormat="1" ht="17.25" customHeight="1" spans="1:3">
      <c r="A187" s="205">
        <v>20825</v>
      </c>
      <c r="B187" s="207" t="s">
        <v>426</v>
      </c>
      <c r="C187" s="206">
        <v>0</v>
      </c>
    </row>
    <row r="188" s="197" customFormat="1" ht="17.25" customHeight="1" spans="1:3">
      <c r="A188" s="205">
        <v>20826</v>
      </c>
      <c r="B188" s="207" t="s">
        <v>427</v>
      </c>
      <c r="C188" s="206">
        <v>7998</v>
      </c>
    </row>
    <row r="189" s="197" customFormat="1" ht="17.25" customHeight="1" spans="1:3">
      <c r="A189" s="205">
        <v>2082602</v>
      </c>
      <c r="B189" s="205" t="s">
        <v>428</v>
      </c>
      <c r="C189" s="206">
        <v>7998</v>
      </c>
    </row>
    <row r="190" s="197" customFormat="1" ht="17.25" customHeight="1" spans="1:3">
      <c r="A190" s="205">
        <v>20827</v>
      </c>
      <c r="B190" s="207" t="s">
        <v>429</v>
      </c>
      <c r="C190" s="206">
        <v>0</v>
      </c>
    </row>
    <row r="191" s="197" customFormat="1" ht="17.25" customHeight="1" spans="1:3">
      <c r="A191" s="205">
        <v>20828</v>
      </c>
      <c r="B191" s="207" t="s">
        <v>430</v>
      </c>
      <c r="C191" s="206">
        <v>914</v>
      </c>
    </row>
    <row r="192" s="197" customFormat="1" ht="17.25" customHeight="1" spans="1:3">
      <c r="A192" s="205">
        <v>2082801</v>
      </c>
      <c r="B192" s="205" t="s">
        <v>275</v>
      </c>
      <c r="C192" s="206">
        <v>326</v>
      </c>
    </row>
    <row r="193" s="197" customFormat="1" ht="17.25" customHeight="1" spans="1:3">
      <c r="A193" s="205">
        <v>2082899</v>
      </c>
      <c r="B193" s="205" t="s">
        <v>431</v>
      </c>
      <c r="C193" s="206">
        <v>588</v>
      </c>
    </row>
    <row r="194" s="197" customFormat="1" ht="17.25" customHeight="1" spans="1:3">
      <c r="A194" s="205">
        <v>20830</v>
      </c>
      <c r="B194" s="207" t="s">
        <v>432</v>
      </c>
      <c r="C194" s="206">
        <v>0</v>
      </c>
    </row>
    <row r="195" s="197" customFormat="1" ht="17.25" customHeight="1" spans="1:3">
      <c r="A195" s="205">
        <v>20899</v>
      </c>
      <c r="B195" s="207" t="s">
        <v>433</v>
      </c>
      <c r="C195" s="206">
        <v>2511</v>
      </c>
    </row>
    <row r="196" s="197" customFormat="1" ht="17.25" customHeight="1" spans="1:3">
      <c r="A196" s="205">
        <v>2089999</v>
      </c>
      <c r="B196" s="205" t="s">
        <v>434</v>
      </c>
      <c r="C196" s="206">
        <v>2511</v>
      </c>
    </row>
    <row r="197" s="197" customFormat="1" ht="17.25" customHeight="1" spans="1:3">
      <c r="A197" s="205">
        <v>210</v>
      </c>
      <c r="B197" s="207" t="s">
        <v>435</v>
      </c>
      <c r="C197" s="206">
        <v>20013</v>
      </c>
    </row>
    <row r="198" s="197" customFormat="1" ht="17.25" customHeight="1" spans="1:3">
      <c r="A198" s="205">
        <v>21001</v>
      </c>
      <c r="B198" s="207" t="s">
        <v>436</v>
      </c>
      <c r="C198" s="206">
        <v>1064</v>
      </c>
    </row>
    <row r="199" s="197" customFormat="1" ht="17.25" customHeight="1" spans="1:3">
      <c r="A199" s="205">
        <v>2100101</v>
      </c>
      <c r="B199" s="205" t="s">
        <v>275</v>
      </c>
      <c r="C199" s="206">
        <v>1064</v>
      </c>
    </row>
    <row r="200" s="197" customFormat="1" ht="17.25" customHeight="1" spans="1:3">
      <c r="A200" s="205">
        <v>21002</v>
      </c>
      <c r="B200" s="207" t="s">
        <v>437</v>
      </c>
      <c r="C200" s="206">
        <v>106</v>
      </c>
    </row>
    <row r="201" s="197" customFormat="1" ht="17.25" customHeight="1" spans="1:3">
      <c r="A201" s="205">
        <v>2100299</v>
      </c>
      <c r="B201" s="205" t="s">
        <v>438</v>
      </c>
      <c r="C201" s="206">
        <v>106</v>
      </c>
    </row>
    <row r="202" s="197" customFormat="1" ht="17.25" customHeight="1" spans="1:3">
      <c r="A202" s="205">
        <v>21003</v>
      </c>
      <c r="B202" s="207" t="s">
        <v>439</v>
      </c>
      <c r="C202" s="206">
        <v>64</v>
      </c>
    </row>
    <row r="203" s="197" customFormat="1" ht="17.25" customHeight="1" spans="1:3">
      <c r="A203" s="205">
        <v>2100399</v>
      </c>
      <c r="B203" s="205" t="s">
        <v>440</v>
      </c>
      <c r="C203" s="206">
        <v>64</v>
      </c>
    </row>
    <row r="204" s="197" customFormat="1" ht="17.25" customHeight="1" spans="1:3">
      <c r="A204" s="205">
        <v>21004</v>
      </c>
      <c r="B204" s="207" t="s">
        <v>441</v>
      </c>
      <c r="C204" s="206">
        <v>3114</v>
      </c>
    </row>
    <row r="205" s="197" customFormat="1" ht="17.25" customHeight="1" spans="1:3">
      <c r="A205" s="205">
        <v>2100499</v>
      </c>
      <c r="B205" s="205" t="s">
        <v>442</v>
      </c>
      <c r="C205" s="206">
        <v>3114</v>
      </c>
    </row>
    <row r="206" s="197" customFormat="1" ht="17.25" customHeight="1" spans="1:3">
      <c r="A206" s="205">
        <v>21007</v>
      </c>
      <c r="B206" s="207" t="s">
        <v>443</v>
      </c>
      <c r="C206" s="206">
        <v>3223</v>
      </c>
    </row>
    <row r="207" s="197" customFormat="1" ht="17.25" customHeight="1" spans="1:3">
      <c r="A207" s="205">
        <v>2100717</v>
      </c>
      <c r="B207" s="205" t="s">
        <v>444</v>
      </c>
      <c r="C207" s="206">
        <v>3223</v>
      </c>
    </row>
    <row r="208" s="197" customFormat="1" ht="17.25" customHeight="1" spans="1:3">
      <c r="A208" s="205">
        <v>21011</v>
      </c>
      <c r="B208" s="207" t="s">
        <v>445</v>
      </c>
      <c r="C208" s="206">
        <v>0</v>
      </c>
    </row>
    <row r="209" s="197" customFormat="1" ht="17.25" customHeight="1" spans="1:3">
      <c r="A209" s="205">
        <v>21012</v>
      </c>
      <c r="B209" s="207" t="s">
        <v>446</v>
      </c>
      <c r="C209" s="206">
        <v>11008</v>
      </c>
    </row>
    <row r="210" s="197" customFormat="1" ht="17.25" customHeight="1" spans="1:3">
      <c r="A210" s="205">
        <v>2101299</v>
      </c>
      <c r="B210" s="205" t="s">
        <v>447</v>
      </c>
      <c r="C210" s="206">
        <v>11008</v>
      </c>
    </row>
    <row r="211" s="197" customFormat="1" ht="17.25" customHeight="1" spans="1:3">
      <c r="A211" s="205">
        <v>21013</v>
      </c>
      <c r="B211" s="207" t="s">
        <v>448</v>
      </c>
      <c r="C211" s="206">
        <v>800</v>
      </c>
    </row>
    <row r="212" s="197" customFormat="1" ht="17.25" customHeight="1" spans="1:3">
      <c r="A212" s="205">
        <v>2101301</v>
      </c>
      <c r="B212" s="205" t="s">
        <v>449</v>
      </c>
      <c r="C212" s="206">
        <v>800</v>
      </c>
    </row>
    <row r="213" s="197" customFormat="1" ht="17.25" customHeight="1" spans="1:3">
      <c r="A213" s="205">
        <v>21014</v>
      </c>
      <c r="B213" s="207" t="s">
        <v>450</v>
      </c>
      <c r="C213" s="206">
        <v>41</v>
      </c>
    </row>
    <row r="214" s="197" customFormat="1" ht="17.25" customHeight="1" spans="1:3">
      <c r="A214" s="205">
        <v>2101401</v>
      </c>
      <c r="B214" s="205" t="s">
        <v>451</v>
      </c>
      <c r="C214" s="206">
        <v>41</v>
      </c>
    </row>
    <row r="215" s="197" customFormat="1" ht="17.25" customHeight="1" spans="1:3">
      <c r="A215" s="205">
        <v>21015</v>
      </c>
      <c r="B215" s="207" t="s">
        <v>452</v>
      </c>
      <c r="C215" s="206">
        <v>489</v>
      </c>
    </row>
    <row r="216" s="197" customFormat="1" ht="17.25" customHeight="1" spans="1:3">
      <c r="A216" s="205">
        <v>2101501</v>
      </c>
      <c r="B216" s="205" t="s">
        <v>275</v>
      </c>
      <c r="C216" s="206">
        <v>489</v>
      </c>
    </row>
    <row r="217" s="197" customFormat="1" ht="17.25" customHeight="1" spans="1:3">
      <c r="A217" s="205">
        <v>21016</v>
      </c>
      <c r="B217" s="207" t="s">
        <v>453</v>
      </c>
      <c r="C217" s="206">
        <v>0</v>
      </c>
    </row>
    <row r="218" s="197" customFormat="1" ht="17.25" customHeight="1" spans="1:3">
      <c r="A218" s="205">
        <v>21017</v>
      </c>
      <c r="B218" s="207" t="s">
        <v>454</v>
      </c>
      <c r="C218" s="206">
        <v>104</v>
      </c>
    </row>
    <row r="219" s="197" customFormat="1" ht="17.25" customHeight="1" spans="1:3">
      <c r="A219" s="205">
        <v>2101799</v>
      </c>
      <c r="B219" s="205" t="s">
        <v>455</v>
      </c>
      <c r="C219" s="206">
        <v>104</v>
      </c>
    </row>
    <row r="220" s="197" customFormat="1" ht="17.25" customHeight="1" spans="1:3">
      <c r="A220" s="205">
        <v>21018</v>
      </c>
      <c r="B220" s="207" t="s">
        <v>456</v>
      </c>
      <c r="C220" s="206">
        <v>0</v>
      </c>
    </row>
    <row r="221" s="197" customFormat="1" ht="17.25" customHeight="1" spans="1:3">
      <c r="A221" s="205">
        <v>21099</v>
      </c>
      <c r="B221" s="207" t="s">
        <v>457</v>
      </c>
      <c r="C221" s="206">
        <v>0</v>
      </c>
    </row>
    <row r="222" s="197" customFormat="1" ht="17.25" customHeight="1" spans="1:4">
      <c r="A222" s="205">
        <v>211</v>
      </c>
      <c r="B222" s="207" t="s">
        <v>458</v>
      </c>
      <c r="C222" s="206">
        <v>11012</v>
      </c>
      <c r="D222" s="197">
        <v>-3489</v>
      </c>
    </row>
    <row r="223" s="197" customFormat="1" ht="17.25" customHeight="1" spans="1:3">
      <c r="A223" s="205">
        <v>21101</v>
      </c>
      <c r="B223" s="207" t="s">
        <v>459</v>
      </c>
      <c r="C223" s="206">
        <v>128</v>
      </c>
    </row>
    <row r="224" s="197" customFormat="1" ht="17.25" customHeight="1" spans="1:3">
      <c r="A224" s="205">
        <v>2110101</v>
      </c>
      <c r="B224" s="205" t="s">
        <v>275</v>
      </c>
      <c r="C224" s="206">
        <v>128</v>
      </c>
    </row>
    <row r="225" s="197" customFormat="1" ht="17.25" customHeight="1" spans="1:3">
      <c r="A225" s="205">
        <v>21102</v>
      </c>
      <c r="B225" s="207" t="s">
        <v>460</v>
      </c>
      <c r="C225" s="206">
        <v>108</v>
      </c>
    </row>
    <row r="226" s="197" customFormat="1" ht="17.25" customHeight="1" spans="1:3">
      <c r="A226" s="205">
        <v>2110299</v>
      </c>
      <c r="B226" s="205" t="s">
        <v>461</v>
      </c>
      <c r="C226" s="206">
        <v>108</v>
      </c>
    </row>
    <row r="227" s="197" customFormat="1" ht="17.25" customHeight="1" spans="1:3">
      <c r="A227" s="205">
        <v>21103</v>
      </c>
      <c r="B227" s="207" t="s">
        <v>462</v>
      </c>
      <c r="C227" s="206">
        <v>4637</v>
      </c>
    </row>
    <row r="228" s="197" customFormat="1" ht="17.25" customHeight="1" spans="1:3">
      <c r="A228" s="205">
        <v>2110301</v>
      </c>
      <c r="B228" s="205" t="s">
        <v>463</v>
      </c>
      <c r="C228" s="206">
        <v>500</v>
      </c>
    </row>
    <row r="229" s="197" customFormat="1" ht="17.25" customHeight="1" spans="1:3">
      <c r="A229" s="205">
        <v>2110302</v>
      </c>
      <c r="B229" s="205" t="s">
        <v>464</v>
      </c>
      <c r="C229" s="206">
        <v>3000</v>
      </c>
    </row>
    <row r="230" s="197" customFormat="1" ht="17.25" customHeight="1" spans="1:3">
      <c r="A230" s="205">
        <v>2110399</v>
      </c>
      <c r="B230" s="205" t="s">
        <v>465</v>
      </c>
      <c r="C230" s="206">
        <v>1137</v>
      </c>
    </row>
    <row r="231" s="197" customFormat="1" ht="17.25" customHeight="1" spans="1:3">
      <c r="A231" s="205">
        <v>21104</v>
      </c>
      <c r="B231" s="207" t="s">
        <v>466</v>
      </c>
      <c r="C231" s="206">
        <v>3519</v>
      </c>
    </row>
    <row r="232" s="197" customFormat="1" ht="17.25" customHeight="1" spans="1:3">
      <c r="A232" s="205">
        <v>2110499</v>
      </c>
      <c r="B232" s="205" t="s">
        <v>467</v>
      </c>
      <c r="C232" s="206">
        <v>3519</v>
      </c>
    </row>
    <row r="233" s="197" customFormat="1" ht="17.25" customHeight="1" spans="1:3">
      <c r="A233" s="205">
        <v>21105</v>
      </c>
      <c r="B233" s="207" t="s">
        <v>468</v>
      </c>
      <c r="C233" s="206">
        <v>0</v>
      </c>
    </row>
    <row r="234" s="197" customFormat="1" ht="17.25" customHeight="1" spans="1:3">
      <c r="A234" s="205">
        <v>21107</v>
      </c>
      <c r="B234" s="207" t="s">
        <v>469</v>
      </c>
      <c r="C234" s="206">
        <v>0</v>
      </c>
    </row>
    <row r="235" s="197" customFormat="1" ht="17.25" customHeight="1" spans="1:3">
      <c r="A235" s="205">
        <v>21108</v>
      </c>
      <c r="B235" s="207" t="s">
        <v>470</v>
      </c>
      <c r="C235" s="206">
        <v>0</v>
      </c>
    </row>
    <row r="236" s="197" customFormat="1" ht="17.25" customHeight="1" spans="1:3">
      <c r="A236" s="205">
        <v>21109</v>
      </c>
      <c r="B236" s="207" t="s">
        <v>471</v>
      </c>
      <c r="C236" s="206">
        <v>0</v>
      </c>
    </row>
    <row r="237" s="197" customFormat="1" ht="17.25" customHeight="1" spans="1:3">
      <c r="A237" s="205">
        <v>21110</v>
      </c>
      <c r="B237" s="207" t="s">
        <v>472</v>
      </c>
      <c r="C237" s="206">
        <v>0</v>
      </c>
    </row>
    <row r="238" s="197" customFormat="1" ht="17.25" customHeight="1" spans="1:3">
      <c r="A238" s="205">
        <v>21111</v>
      </c>
      <c r="B238" s="207" t="s">
        <v>473</v>
      </c>
      <c r="C238" s="206">
        <v>0</v>
      </c>
    </row>
    <row r="239" s="197" customFormat="1" ht="17.25" customHeight="1" spans="1:3">
      <c r="A239" s="205">
        <v>21112</v>
      </c>
      <c r="B239" s="207" t="s">
        <v>474</v>
      </c>
      <c r="C239" s="206">
        <v>0</v>
      </c>
    </row>
    <row r="240" s="197" customFormat="1" ht="17.25" customHeight="1" spans="1:3">
      <c r="A240" s="205">
        <v>21113</v>
      </c>
      <c r="B240" s="207" t="s">
        <v>475</v>
      </c>
      <c r="C240" s="206">
        <v>0</v>
      </c>
    </row>
    <row r="241" s="197" customFormat="1" ht="17.25" customHeight="1" spans="1:3">
      <c r="A241" s="205">
        <v>21114</v>
      </c>
      <c r="B241" s="207" t="s">
        <v>476</v>
      </c>
      <c r="C241" s="206">
        <v>0</v>
      </c>
    </row>
    <row r="242" s="197" customFormat="1" ht="17.25" customHeight="1" spans="1:3">
      <c r="A242" s="205">
        <v>21199</v>
      </c>
      <c r="B242" s="207" t="s">
        <v>477</v>
      </c>
      <c r="C242" s="206">
        <v>2620</v>
      </c>
    </row>
    <row r="243" s="197" customFormat="1" ht="17.25" customHeight="1" spans="1:3">
      <c r="A243" s="205">
        <v>2119999</v>
      </c>
      <c r="B243" s="205" t="s">
        <v>478</v>
      </c>
      <c r="C243" s="206">
        <v>2620</v>
      </c>
    </row>
    <row r="244" s="197" customFormat="1" ht="17.25" customHeight="1" spans="1:3">
      <c r="A244" s="205">
        <v>212</v>
      </c>
      <c r="B244" s="207" t="s">
        <v>479</v>
      </c>
      <c r="C244" s="206">
        <v>20716</v>
      </c>
    </row>
    <row r="245" s="197" customFormat="1" ht="17.25" customHeight="1" spans="1:3">
      <c r="A245" s="205">
        <v>21201</v>
      </c>
      <c r="B245" s="207" t="s">
        <v>480</v>
      </c>
      <c r="C245" s="206">
        <v>5163</v>
      </c>
    </row>
    <row r="246" s="197" customFormat="1" ht="17.25" customHeight="1" spans="1:3">
      <c r="A246" s="205">
        <v>2120101</v>
      </c>
      <c r="B246" s="205" t="s">
        <v>275</v>
      </c>
      <c r="C246" s="206">
        <v>4366</v>
      </c>
    </row>
    <row r="247" s="197" customFormat="1" ht="17.25" customHeight="1" spans="1:3">
      <c r="A247" s="205">
        <v>2120199</v>
      </c>
      <c r="B247" s="205" t="s">
        <v>481</v>
      </c>
      <c r="C247" s="206">
        <v>797</v>
      </c>
    </row>
    <row r="248" s="197" customFormat="1" ht="17.25" customHeight="1" spans="1:3">
      <c r="A248" s="205">
        <v>21202</v>
      </c>
      <c r="B248" s="207" t="s">
        <v>482</v>
      </c>
      <c r="C248" s="206">
        <v>126</v>
      </c>
    </row>
    <row r="249" s="197" customFormat="1" ht="17.25" customHeight="1" spans="1:3">
      <c r="A249" s="205">
        <v>2120201</v>
      </c>
      <c r="B249" s="205" t="s">
        <v>483</v>
      </c>
      <c r="C249" s="206">
        <v>126</v>
      </c>
    </row>
    <row r="250" s="197" customFormat="1" ht="17.25" customHeight="1" spans="1:3">
      <c r="A250" s="205">
        <v>21203</v>
      </c>
      <c r="B250" s="207" t="s">
        <v>484</v>
      </c>
      <c r="C250" s="206">
        <v>6593</v>
      </c>
    </row>
    <row r="251" s="197" customFormat="1" ht="17.25" customHeight="1" spans="1:3">
      <c r="A251" s="205">
        <v>2120399</v>
      </c>
      <c r="B251" s="205" t="s">
        <v>485</v>
      </c>
      <c r="C251" s="206">
        <v>6593</v>
      </c>
    </row>
    <row r="252" s="197" customFormat="1" ht="17.25" customHeight="1" spans="1:3">
      <c r="A252" s="205">
        <v>21205</v>
      </c>
      <c r="B252" s="207" t="s">
        <v>486</v>
      </c>
      <c r="C252" s="206">
        <v>2804</v>
      </c>
    </row>
    <row r="253" s="197" customFormat="1" ht="17.25" customHeight="1" spans="1:3">
      <c r="A253" s="205">
        <v>2120501</v>
      </c>
      <c r="B253" s="205" t="s">
        <v>487</v>
      </c>
      <c r="C253" s="206">
        <v>2804</v>
      </c>
    </row>
    <row r="254" s="197" customFormat="1" ht="17.25" customHeight="1" spans="1:3">
      <c r="A254" s="205">
        <v>21206</v>
      </c>
      <c r="B254" s="207" t="s">
        <v>488</v>
      </c>
      <c r="C254" s="206">
        <v>1213</v>
      </c>
    </row>
    <row r="255" s="197" customFormat="1" ht="17.25" customHeight="1" spans="1:3">
      <c r="A255" s="205">
        <v>2120601</v>
      </c>
      <c r="B255" s="205" t="s">
        <v>489</v>
      </c>
      <c r="C255" s="206">
        <v>1213</v>
      </c>
    </row>
    <row r="256" s="197" customFormat="1" ht="17.25" customHeight="1" spans="1:3">
      <c r="A256" s="205">
        <v>21299</v>
      </c>
      <c r="B256" s="207" t="s">
        <v>490</v>
      </c>
      <c r="C256" s="206">
        <v>4817</v>
      </c>
    </row>
    <row r="257" s="197" customFormat="1" ht="17.25" customHeight="1" spans="1:3">
      <c r="A257" s="205">
        <v>2129999</v>
      </c>
      <c r="B257" s="205" t="s">
        <v>491</v>
      </c>
      <c r="C257" s="206">
        <v>4817</v>
      </c>
    </row>
    <row r="258" s="197" customFormat="1" ht="17.25" customHeight="1" spans="1:3">
      <c r="A258" s="205">
        <v>213</v>
      </c>
      <c r="B258" s="207" t="s">
        <v>492</v>
      </c>
      <c r="C258" s="206">
        <v>48169</v>
      </c>
    </row>
    <row r="259" s="197" customFormat="1" ht="17.25" customHeight="1" spans="1:3">
      <c r="A259" s="205">
        <v>21301</v>
      </c>
      <c r="B259" s="207" t="s">
        <v>493</v>
      </c>
      <c r="C259" s="206">
        <v>16392</v>
      </c>
    </row>
    <row r="260" s="197" customFormat="1" ht="17.25" customHeight="1" spans="1:3">
      <c r="A260" s="205">
        <v>2130101</v>
      </c>
      <c r="B260" s="205" t="s">
        <v>275</v>
      </c>
      <c r="C260" s="206">
        <v>2169</v>
      </c>
    </row>
    <row r="261" s="197" customFormat="1" ht="17.25" customHeight="1" spans="1:3">
      <c r="A261" s="205">
        <v>2130106</v>
      </c>
      <c r="B261" s="205" t="s">
        <v>494</v>
      </c>
      <c r="C261" s="206">
        <v>211</v>
      </c>
    </row>
    <row r="262" s="197" customFormat="1" ht="17.25" customHeight="1" spans="1:3">
      <c r="A262" s="205">
        <v>2130108</v>
      </c>
      <c r="B262" s="205" t="s">
        <v>495</v>
      </c>
      <c r="C262" s="206">
        <v>459</v>
      </c>
    </row>
    <row r="263" s="197" customFormat="1" ht="17.25" customHeight="1" spans="1:3">
      <c r="A263" s="205">
        <v>2130119</v>
      </c>
      <c r="B263" s="205" t="s">
        <v>496</v>
      </c>
      <c r="C263" s="206">
        <v>1216</v>
      </c>
    </row>
    <row r="264" s="197" customFormat="1" ht="17.25" customHeight="1" spans="1:3">
      <c r="A264" s="205">
        <v>2130120</v>
      </c>
      <c r="B264" s="205" t="s">
        <v>497</v>
      </c>
      <c r="C264" s="206">
        <v>2695</v>
      </c>
    </row>
    <row r="265" s="197" customFormat="1" ht="17.25" customHeight="1" spans="1:3">
      <c r="A265" s="205">
        <v>2130121</v>
      </c>
      <c r="B265" s="205" t="s">
        <v>498</v>
      </c>
      <c r="C265" s="206">
        <v>374</v>
      </c>
    </row>
    <row r="266" s="197" customFormat="1" ht="17.25" customHeight="1" spans="1:3">
      <c r="A266" s="205">
        <v>2130122</v>
      </c>
      <c r="B266" s="205" t="s">
        <v>499</v>
      </c>
      <c r="C266" s="206">
        <v>1766</v>
      </c>
    </row>
    <row r="267" s="197" customFormat="1" ht="17.25" customHeight="1" spans="1:3">
      <c r="A267" s="205">
        <v>2130124</v>
      </c>
      <c r="B267" s="205" t="s">
        <v>500</v>
      </c>
      <c r="C267" s="206">
        <v>232</v>
      </c>
    </row>
    <row r="268" s="197" customFormat="1" ht="17.25" customHeight="1" spans="1:3">
      <c r="A268" s="205">
        <v>2130126</v>
      </c>
      <c r="B268" s="205" t="s">
        <v>501</v>
      </c>
      <c r="C268" s="206">
        <v>382</v>
      </c>
    </row>
    <row r="269" s="197" customFormat="1" ht="17.25" customHeight="1" spans="1:3">
      <c r="A269" s="205">
        <v>2130135</v>
      </c>
      <c r="B269" s="205" t="s">
        <v>502</v>
      </c>
      <c r="C269" s="206">
        <v>1057</v>
      </c>
    </row>
    <row r="270" s="197" customFormat="1" ht="17.25" customHeight="1" spans="1:3">
      <c r="A270" s="205">
        <v>2130153</v>
      </c>
      <c r="B270" s="205" t="s">
        <v>503</v>
      </c>
      <c r="C270" s="206">
        <v>4694</v>
      </c>
    </row>
    <row r="271" s="197" customFormat="1" ht="17.25" customHeight="1" spans="1:3">
      <c r="A271" s="205">
        <v>2130199</v>
      </c>
      <c r="B271" s="205" t="s">
        <v>504</v>
      </c>
      <c r="C271" s="206">
        <v>1137</v>
      </c>
    </row>
    <row r="272" s="197" customFormat="1" ht="17.25" customHeight="1" spans="1:3">
      <c r="A272" s="205">
        <v>21302</v>
      </c>
      <c r="B272" s="207" t="s">
        <v>505</v>
      </c>
      <c r="C272" s="206">
        <v>4346</v>
      </c>
    </row>
    <row r="273" s="197" customFormat="1" ht="17.25" customHeight="1" spans="1:3">
      <c r="A273" s="205">
        <v>2130201</v>
      </c>
      <c r="B273" s="205" t="s">
        <v>275</v>
      </c>
      <c r="C273" s="206">
        <v>854</v>
      </c>
    </row>
    <row r="274" s="197" customFormat="1" ht="17.25" customHeight="1" spans="1:3">
      <c r="A274" s="205">
        <v>2130299</v>
      </c>
      <c r="B274" s="205" t="s">
        <v>506</v>
      </c>
      <c r="C274" s="206">
        <v>3492</v>
      </c>
    </row>
    <row r="275" s="197" customFormat="1" ht="17.25" customHeight="1" spans="1:3">
      <c r="A275" s="205">
        <v>21303</v>
      </c>
      <c r="B275" s="207" t="s">
        <v>507</v>
      </c>
      <c r="C275" s="206">
        <v>9996</v>
      </c>
    </row>
    <row r="276" s="197" customFormat="1" ht="17.25" customHeight="1" spans="1:3">
      <c r="A276" s="205">
        <v>2130301</v>
      </c>
      <c r="B276" s="205" t="s">
        <v>275</v>
      </c>
      <c r="C276" s="206">
        <v>960</v>
      </c>
    </row>
    <row r="277" s="197" customFormat="1" ht="17.25" customHeight="1" spans="1:3">
      <c r="A277" s="205">
        <v>2130305</v>
      </c>
      <c r="B277" s="205" t="s">
        <v>508</v>
      </c>
      <c r="C277" s="206">
        <v>7283</v>
      </c>
    </row>
    <row r="278" s="197" customFormat="1" ht="17.25" customHeight="1" spans="1:3">
      <c r="A278" s="205">
        <v>2130306</v>
      </c>
      <c r="B278" s="205" t="s">
        <v>509</v>
      </c>
      <c r="C278" s="206">
        <v>736</v>
      </c>
    </row>
    <row r="279" s="197" customFormat="1" ht="17.25" customHeight="1" spans="1:3">
      <c r="A279" s="205">
        <v>2130314</v>
      </c>
      <c r="B279" s="205" t="s">
        <v>510</v>
      </c>
      <c r="C279" s="206">
        <v>505</v>
      </c>
    </row>
    <row r="280" s="197" customFormat="1" ht="17.25" customHeight="1" spans="1:3">
      <c r="A280" s="205">
        <v>2130315</v>
      </c>
      <c r="B280" s="205" t="s">
        <v>511</v>
      </c>
      <c r="C280" s="206">
        <v>136</v>
      </c>
    </row>
    <row r="281" s="197" customFormat="1" ht="17.25" customHeight="1" spans="1:3">
      <c r="A281" s="205">
        <v>2130316</v>
      </c>
      <c r="B281" s="205" t="s">
        <v>512</v>
      </c>
      <c r="C281" s="206">
        <v>279</v>
      </c>
    </row>
    <row r="282" s="197" customFormat="1" ht="17.25" customHeight="1" spans="1:3">
      <c r="A282" s="205">
        <v>2130399</v>
      </c>
      <c r="B282" s="205" t="s">
        <v>513</v>
      </c>
      <c r="C282" s="206">
        <v>97</v>
      </c>
    </row>
    <row r="283" s="197" customFormat="1" ht="17.25" customHeight="1" spans="1:3">
      <c r="A283" s="205">
        <v>21305</v>
      </c>
      <c r="B283" s="207" t="s">
        <v>514</v>
      </c>
      <c r="C283" s="206">
        <v>4671</v>
      </c>
    </row>
    <row r="284" s="197" customFormat="1" ht="17.25" customHeight="1" spans="1:3">
      <c r="A284" s="205">
        <v>2130501</v>
      </c>
      <c r="B284" s="205" t="s">
        <v>275</v>
      </c>
      <c r="C284" s="206">
        <v>229</v>
      </c>
    </row>
    <row r="285" s="197" customFormat="1" ht="17.25" customHeight="1" spans="1:3">
      <c r="A285" s="205">
        <v>2130599</v>
      </c>
      <c r="B285" s="205" t="s">
        <v>515</v>
      </c>
      <c r="C285" s="206">
        <v>4442</v>
      </c>
    </row>
    <row r="286" s="197" customFormat="1" ht="17.25" customHeight="1" spans="1:3">
      <c r="A286" s="205">
        <v>21307</v>
      </c>
      <c r="B286" s="207" t="s">
        <v>516</v>
      </c>
      <c r="C286" s="206">
        <v>2340</v>
      </c>
    </row>
    <row r="287" s="197" customFormat="1" ht="17.25" customHeight="1" spans="1:3">
      <c r="A287" s="205">
        <v>2130799</v>
      </c>
      <c r="B287" s="205" t="s">
        <v>517</v>
      </c>
      <c r="C287" s="206">
        <v>2340</v>
      </c>
    </row>
    <row r="288" s="197" customFormat="1" ht="17.25" customHeight="1" spans="1:3">
      <c r="A288" s="205">
        <v>21308</v>
      </c>
      <c r="B288" s="207" t="s">
        <v>518</v>
      </c>
      <c r="C288" s="206">
        <v>2769</v>
      </c>
    </row>
    <row r="289" s="197" customFormat="1" ht="17.25" customHeight="1" spans="1:3">
      <c r="A289" s="205">
        <v>2130899</v>
      </c>
      <c r="B289" s="205" t="s">
        <v>519</v>
      </c>
      <c r="C289" s="206">
        <v>2769</v>
      </c>
    </row>
    <row r="290" s="197" customFormat="1" ht="17.25" customHeight="1" spans="1:3">
      <c r="A290" s="205">
        <v>21309</v>
      </c>
      <c r="B290" s="207" t="s">
        <v>520</v>
      </c>
      <c r="C290" s="206">
        <v>1283</v>
      </c>
    </row>
    <row r="291" s="197" customFormat="1" ht="17.25" customHeight="1" spans="1:3">
      <c r="A291" s="205">
        <v>2130901</v>
      </c>
      <c r="B291" s="205" t="s">
        <v>521</v>
      </c>
      <c r="C291" s="206">
        <v>341</v>
      </c>
    </row>
    <row r="292" s="197" customFormat="1" ht="17.25" customHeight="1" spans="1:3">
      <c r="A292" s="205">
        <v>2130999</v>
      </c>
      <c r="B292" s="205" t="s">
        <v>522</v>
      </c>
      <c r="C292" s="206">
        <v>942</v>
      </c>
    </row>
    <row r="293" s="197" customFormat="1" ht="17.25" customHeight="1" spans="1:3">
      <c r="A293" s="205">
        <v>21399</v>
      </c>
      <c r="B293" s="207" t="s">
        <v>523</v>
      </c>
      <c r="C293" s="206">
        <v>6372</v>
      </c>
    </row>
    <row r="294" s="197" customFormat="1" ht="17.25" customHeight="1" spans="1:3">
      <c r="A294" s="205">
        <v>2139999</v>
      </c>
      <c r="B294" s="205" t="s">
        <v>524</v>
      </c>
      <c r="C294" s="206">
        <v>6372</v>
      </c>
    </row>
    <row r="295" s="197" customFormat="1" ht="17.25" customHeight="1" spans="1:3">
      <c r="A295" s="205">
        <v>214</v>
      </c>
      <c r="B295" s="207" t="s">
        <v>525</v>
      </c>
      <c r="C295" s="206">
        <v>8433</v>
      </c>
    </row>
    <row r="296" s="197" customFormat="1" ht="17.25" customHeight="1" spans="1:3">
      <c r="A296" s="205">
        <v>21401</v>
      </c>
      <c r="B296" s="207" t="s">
        <v>526</v>
      </c>
      <c r="C296" s="206">
        <v>5721</v>
      </c>
    </row>
    <row r="297" s="197" customFormat="1" ht="17.25" customHeight="1" spans="1:3">
      <c r="A297" s="205">
        <v>2140101</v>
      </c>
      <c r="B297" s="205" t="s">
        <v>275</v>
      </c>
      <c r="C297" s="206">
        <v>1914</v>
      </c>
    </row>
    <row r="298" s="197" customFormat="1" ht="17.25" customHeight="1" spans="1:3">
      <c r="A298" s="205">
        <v>2140199</v>
      </c>
      <c r="B298" s="205" t="s">
        <v>527</v>
      </c>
      <c r="C298" s="206">
        <v>3807</v>
      </c>
    </row>
    <row r="299" s="197" customFormat="1" ht="17.25" customHeight="1" spans="1:3">
      <c r="A299" s="205">
        <v>21402</v>
      </c>
      <c r="B299" s="207" t="s">
        <v>528</v>
      </c>
      <c r="C299" s="206">
        <v>0</v>
      </c>
    </row>
    <row r="300" s="197" customFormat="1" ht="17.25" customHeight="1" spans="1:3">
      <c r="A300" s="205">
        <v>21403</v>
      </c>
      <c r="B300" s="207" t="s">
        <v>529</v>
      </c>
      <c r="C300" s="206">
        <v>0</v>
      </c>
    </row>
    <row r="301" s="197" customFormat="1" ht="17.25" customHeight="1" spans="1:3">
      <c r="A301" s="205">
        <v>21405</v>
      </c>
      <c r="B301" s="207" t="s">
        <v>530</v>
      </c>
      <c r="C301" s="206">
        <v>0</v>
      </c>
    </row>
    <row r="302" s="197" customFormat="1" ht="17.25" customHeight="1" spans="1:3">
      <c r="A302" s="205">
        <v>21499</v>
      </c>
      <c r="B302" s="207" t="s">
        <v>531</v>
      </c>
      <c r="C302" s="206">
        <v>2712</v>
      </c>
    </row>
    <row r="303" s="197" customFormat="1" ht="17.25" customHeight="1" spans="1:3">
      <c r="A303" s="205">
        <v>2149999</v>
      </c>
      <c r="B303" s="205" t="s">
        <v>532</v>
      </c>
      <c r="C303" s="206">
        <v>2712</v>
      </c>
    </row>
    <row r="304" s="197" customFormat="1" ht="17.25" customHeight="1" spans="1:3">
      <c r="A304" s="205">
        <v>215</v>
      </c>
      <c r="B304" s="207" t="s">
        <v>533</v>
      </c>
      <c r="C304" s="206">
        <v>2816</v>
      </c>
    </row>
    <row r="305" s="197" customFormat="1" ht="17.25" customHeight="1" spans="1:3">
      <c r="A305" s="205">
        <v>21501</v>
      </c>
      <c r="B305" s="207" t="s">
        <v>534</v>
      </c>
      <c r="C305" s="206">
        <v>0</v>
      </c>
    </row>
    <row r="306" s="197" customFormat="1" ht="17.25" customHeight="1" spans="1:3">
      <c r="A306" s="205">
        <v>21502</v>
      </c>
      <c r="B306" s="207" t="s">
        <v>535</v>
      </c>
      <c r="C306" s="206">
        <v>1733</v>
      </c>
    </row>
    <row r="307" s="197" customFormat="1" ht="17.25" customHeight="1" spans="1:3">
      <c r="A307" s="205">
        <v>2150299</v>
      </c>
      <c r="B307" s="205" t="s">
        <v>536</v>
      </c>
      <c r="C307" s="206">
        <v>1733</v>
      </c>
    </row>
    <row r="308" s="197" customFormat="1" ht="17.25" customHeight="1" spans="1:3">
      <c r="A308" s="205">
        <v>21503</v>
      </c>
      <c r="B308" s="207" t="s">
        <v>537</v>
      </c>
      <c r="C308" s="206">
        <v>0</v>
      </c>
    </row>
    <row r="309" s="197" customFormat="1" ht="17.25" customHeight="1" spans="1:3">
      <c r="A309" s="205">
        <v>21505</v>
      </c>
      <c r="B309" s="207" t="s">
        <v>538</v>
      </c>
      <c r="C309" s="206">
        <v>423</v>
      </c>
    </row>
    <row r="310" s="197" customFormat="1" ht="17.25" customHeight="1" spans="1:3">
      <c r="A310" s="205">
        <v>2150599</v>
      </c>
      <c r="B310" s="205" t="s">
        <v>539</v>
      </c>
      <c r="C310" s="206">
        <v>423</v>
      </c>
    </row>
    <row r="311" s="197" customFormat="1" ht="17.25" customHeight="1" spans="1:3">
      <c r="A311" s="205">
        <v>21507</v>
      </c>
      <c r="B311" s="207" t="s">
        <v>540</v>
      </c>
      <c r="C311" s="206">
        <v>0</v>
      </c>
    </row>
    <row r="312" s="197" customFormat="1" ht="17.25" customHeight="1" spans="1:3">
      <c r="A312" s="205">
        <v>21508</v>
      </c>
      <c r="B312" s="207" t="s">
        <v>541</v>
      </c>
      <c r="C312" s="206">
        <v>558</v>
      </c>
    </row>
    <row r="313" s="197" customFormat="1" ht="17.25" customHeight="1" spans="1:3">
      <c r="A313" s="205">
        <v>2150899</v>
      </c>
      <c r="B313" s="205" t="s">
        <v>542</v>
      </c>
      <c r="C313" s="206">
        <v>558</v>
      </c>
    </row>
    <row r="314" s="197" customFormat="1" ht="17.25" customHeight="1" spans="1:3">
      <c r="A314" s="205">
        <v>21599</v>
      </c>
      <c r="B314" s="207" t="s">
        <v>543</v>
      </c>
      <c r="C314" s="206">
        <v>102</v>
      </c>
    </row>
    <row r="315" s="197" customFormat="1" ht="17.25" customHeight="1" spans="1:3">
      <c r="A315" s="205">
        <v>2159999</v>
      </c>
      <c r="B315" s="205" t="s">
        <v>544</v>
      </c>
      <c r="C315" s="206">
        <v>102</v>
      </c>
    </row>
    <row r="316" s="197" customFormat="1" ht="17.25" customHeight="1" spans="1:3">
      <c r="A316" s="205">
        <v>216</v>
      </c>
      <c r="B316" s="207" t="s">
        <v>545</v>
      </c>
      <c r="C316" s="206">
        <v>2110</v>
      </c>
    </row>
    <row r="317" s="197" customFormat="1" ht="17.25" customHeight="1" spans="1:3">
      <c r="A317" s="205">
        <v>21602</v>
      </c>
      <c r="B317" s="207" t="s">
        <v>546</v>
      </c>
      <c r="C317" s="206">
        <v>1969</v>
      </c>
    </row>
    <row r="318" s="197" customFormat="1" ht="17.25" customHeight="1" spans="1:3">
      <c r="A318" s="205">
        <v>2160201</v>
      </c>
      <c r="B318" s="205" t="s">
        <v>275</v>
      </c>
      <c r="C318" s="206">
        <v>619</v>
      </c>
    </row>
    <row r="319" s="197" customFormat="1" ht="17.25" customHeight="1" spans="1:3">
      <c r="A319" s="205">
        <v>2160299</v>
      </c>
      <c r="B319" s="205" t="s">
        <v>547</v>
      </c>
      <c r="C319" s="206">
        <v>1350</v>
      </c>
    </row>
    <row r="320" s="197" customFormat="1" ht="17.25" customHeight="1" spans="1:3">
      <c r="A320" s="205">
        <v>21606</v>
      </c>
      <c r="B320" s="207" t="s">
        <v>548</v>
      </c>
      <c r="C320" s="206">
        <v>141</v>
      </c>
    </row>
    <row r="321" s="197" customFormat="1" ht="17.25" customHeight="1" spans="1:3">
      <c r="A321" s="205">
        <v>2160699</v>
      </c>
      <c r="B321" s="205" t="s">
        <v>549</v>
      </c>
      <c r="C321" s="206">
        <v>141</v>
      </c>
    </row>
    <row r="322" s="197" customFormat="1" ht="17.25" customHeight="1" spans="1:3">
      <c r="A322" s="205">
        <v>21699</v>
      </c>
      <c r="B322" s="207" t="s">
        <v>550</v>
      </c>
      <c r="C322" s="206">
        <v>0</v>
      </c>
    </row>
    <row r="323" s="197" customFormat="1" ht="17.25" customHeight="1" spans="1:3">
      <c r="A323" s="205">
        <v>217</v>
      </c>
      <c r="B323" s="207" t="s">
        <v>551</v>
      </c>
      <c r="C323" s="206">
        <v>80</v>
      </c>
    </row>
    <row r="324" s="197" customFormat="1" ht="17.25" customHeight="1" spans="1:3">
      <c r="A324" s="205">
        <v>21701</v>
      </c>
      <c r="B324" s="207" t="s">
        <v>552</v>
      </c>
      <c r="C324" s="206">
        <v>0</v>
      </c>
    </row>
    <row r="325" s="197" customFormat="1" ht="17.25" customHeight="1" spans="1:3">
      <c r="A325" s="205">
        <v>21702</v>
      </c>
      <c r="B325" s="207" t="s">
        <v>553</v>
      </c>
      <c r="C325" s="206">
        <v>0</v>
      </c>
    </row>
    <row r="326" s="197" customFormat="1" ht="17.25" customHeight="1" spans="1:3">
      <c r="A326" s="205">
        <v>21703</v>
      </c>
      <c r="B326" s="207" t="s">
        <v>554</v>
      </c>
      <c r="C326" s="206">
        <v>80</v>
      </c>
    </row>
    <row r="327" s="197" customFormat="1" ht="17.25" customHeight="1" spans="1:3">
      <c r="A327" s="205">
        <v>2170399</v>
      </c>
      <c r="B327" s="205" t="s">
        <v>555</v>
      </c>
      <c r="C327" s="206">
        <v>80</v>
      </c>
    </row>
    <row r="328" s="197" customFormat="1" ht="17.25" customHeight="1" spans="1:3">
      <c r="A328" s="205">
        <v>21704</v>
      </c>
      <c r="B328" s="207" t="s">
        <v>556</v>
      </c>
      <c r="C328" s="206">
        <v>0</v>
      </c>
    </row>
    <row r="329" s="197" customFormat="1" ht="17.25" customHeight="1" spans="1:3">
      <c r="A329" s="205">
        <v>21799</v>
      </c>
      <c r="B329" s="207" t="s">
        <v>557</v>
      </c>
      <c r="C329" s="206">
        <v>0</v>
      </c>
    </row>
    <row r="330" s="197" customFormat="1" ht="17.25" customHeight="1" spans="1:3">
      <c r="A330" s="205">
        <v>219</v>
      </c>
      <c r="B330" s="207" t="s">
        <v>75</v>
      </c>
      <c r="C330" s="206">
        <v>0</v>
      </c>
    </row>
    <row r="331" s="197" customFormat="1" ht="17.25" customHeight="1" spans="1:3">
      <c r="A331" s="205">
        <v>220</v>
      </c>
      <c r="B331" s="207" t="s">
        <v>558</v>
      </c>
      <c r="C331" s="206">
        <v>5102</v>
      </c>
    </row>
    <row r="332" s="197" customFormat="1" ht="17.25" customHeight="1" spans="1:3">
      <c r="A332" s="205">
        <v>22001</v>
      </c>
      <c r="B332" s="207" t="s">
        <v>559</v>
      </c>
      <c r="C332" s="206">
        <v>4542</v>
      </c>
    </row>
    <row r="333" s="197" customFormat="1" ht="17.25" customHeight="1" spans="1:3">
      <c r="A333" s="205">
        <v>2200101</v>
      </c>
      <c r="B333" s="205" t="s">
        <v>275</v>
      </c>
      <c r="C333" s="206">
        <v>1847</v>
      </c>
    </row>
    <row r="334" s="197" customFormat="1" ht="17.25" customHeight="1" spans="1:3">
      <c r="A334" s="205">
        <v>2200104</v>
      </c>
      <c r="B334" s="205" t="s">
        <v>560</v>
      </c>
      <c r="C334" s="206">
        <v>160</v>
      </c>
    </row>
    <row r="335" s="197" customFormat="1" ht="17.25" customHeight="1" spans="1:3">
      <c r="A335" s="205">
        <v>2200106</v>
      </c>
      <c r="B335" s="205" t="s">
        <v>561</v>
      </c>
      <c r="C335" s="206">
        <v>506</v>
      </c>
    </row>
    <row r="336" s="197" customFormat="1" ht="17.25" customHeight="1" spans="1:3">
      <c r="A336" s="205">
        <v>2200109</v>
      </c>
      <c r="B336" s="205" t="s">
        <v>562</v>
      </c>
      <c r="C336" s="206">
        <v>49</v>
      </c>
    </row>
    <row r="337" s="197" customFormat="1" ht="17.25" customHeight="1" spans="1:3">
      <c r="A337" s="205">
        <v>2200199</v>
      </c>
      <c r="B337" s="205" t="s">
        <v>563</v>
      </c>
      <c r="C337" s="206">
        <v>1980</v>
      </c>
    </row>
    <row r="338" s="197" customFormat="1" ht="17.25" customHeight="1" spans="1:3">
      <c r="A338" s="205">
        <v>22005</v>
      </c>
      <c r="B338" s="207" t="s">
        <v>564</v>
      </c>
      <c r="C338" s="206">
        <v>0</v>
      </c>
    </row>
    <row r="339" s="197" customFormat="1" ht="17.25" customHeight="1" spans="1:3">
      <c r="A339" s="205">
        <v>22099</v>
      </c>
      <c r="B339" s="207" t="s">
        <v>565</v>
      </c>
      <c r="C339" s="206">
        <v>560</v>
      </c>
    </row>
    <row r="340" s="197" customFormat="1" ht="17.25" customHeight="1" spans="1:3">
      <c r="A340" s="205">
        <v>2209999</v>
      </c>
      <c r="B340" s="205" t="s">
        <v>566</v>
      </c>
      <c r="C340" s="206">
        <v>560</v>
      </c>
    </row>
    <row r="341" s="197" customFormat="1" ht="17.25" customHeight="1" spans="1:3">
      <c r="A341" s="205">
        <v>221</v>
      </c>
      <c r="B341" s="207" t="s">
        <v>70</v>
      </c>
      <c r="C341" s="206">
        <v>16306</v>
      </c>
    </row>
    <row r="342" s="197" customFormat="1" ht="17.25" customHeight="1" spans="1:3">
      <c r="A342" s="205">
        <v>22101</v>
      </c>
      <c r="B342" s="207" t="s">
        <v>567</v>
      </c>
      <c r="C342" s="206">
        <v>11848</v>
      </c>
    </row>
    <row r="343" s="197" customFormat="1" ht="17.25" customHeight="1" spans="1:3">
      <c r="A343" s="205">
        <v>2210103</v>
      </c>
      <c r="B343" s="205" t="s">
        <v>568</v>
      </c>
      <c r="C343" s="206">
        <v>441</v>
      </c>
    </row>
    <row r="344" s="197" customFormat="1" ht="17.25" customHeight="1" spans="1:3">
      <c r="A344" s="205">
        <v>2210105</v>
      </c>
      <c r="B344" s="205" t="s">
        <v>569</v>
      </c>
      <c r="C344" s="206">
        <v>43</v>
      </c>
    </row>
    <row r="345" s="197" customFormat="1" ht="17.25" customHeight="1" spans="1:3">
      <c r="A345" s="205">
        <v>2210106</v>
      </c>
      <c r="B345" s="205" t="s">
        <v>570</v>
      </c>
      <c r="C345" s="206">
        <v>1249</v>
      </c>
    </row>
    <row r="346" s="197" customFormat="1" ht="17.25" customHeight="1" spans="1:3">
      <c r="A346" s="205">
        <v>2210108</v>
      </c>
      <c r="B346" s="205" t="s">
        <v>571</v>
      </c>
      <c r="C346" s="206">
        <v>1510</v>
      </c>
    </row>
    <row r="347" s="197" customFormat="1" ht="17.25" customHeight="1" spans="1:3">
      <c r="A347" s="205">
        <v>2210110</v>
      </c>
      <c r="B347" s="205" t="s">
        <v>572</v>
      </c>
      <c r="C347" s="206">
        <v>1987</v>
      </c>
    </row>
    <row r="348" s="197" customFormat="1" ht="17.25" customHeight="1" spans="1:3">
      <c r="A348" s="205">
        <v>2210199</v>
      </c>
      <c r="B348" s="205" t="s">
        <v>573</v>
      </c>
      <c r="C348" s="206">
        <v>6618</v>
      </c>
    </row>
    <row r="349" s="197" customFormat="1" ht="17.25" customHeight="1" spans="1:3">
      <c r="A349" s="205">
        <v>22102</v>
      </c>
      <c r="B349" s="207" t="s">
        <v>574</v>
      </c>
      <c r="C349" s="206">
        <v>4458</v>
      </c>
    </row>
    <row r="350" s="197" customFormat="1" ht="17.25" customHeight="1" spans="1:3">
      <c r="A350" s="205">
        <v>2210201</v>
      </c>
      <c r="B350" s="205" t="s">
        <v>575</v>
      </c>
      <c r="C350" s="206">
        <v>4458</v>
      </c>
    </row>
    <row r="351" s="197" customFormat="1" ht="17.25" customHeight="1" spans="1:3">
      <c r="A351" s="205">
        <v>22103</v>
      </c>
      <c r="B351" s="207" t="s">
        <v>576</v>
      </c>
      <c r="C351" s="206">
        <v>0</v>
      </c>
    </row>
    <row r="352" s="197" customFormat="1" ht="17.25" customHeight="1" spans="1:3">
      <c r="A352" s="205">
        <v>222</v>
      </c>
      <c r="B352" s="207" t="s">
        <v>577</v>
      </c>
      <c r="C352" s="206">
        <v>1665</v>
      </c>
    </row>
    <row r="353" s="197" customFormat="1" ht="17.25" customHeight="1" spans="1:3">
      <c r="A353" s="205">
        <v>22201</v>
      </c>
      <c r="B353" s="207" t="s">
        <v>578</v>
      </c>
      <c r="C353" s="206">
        <v>1665</v>
      </c>
    </row>
    <row r="354" s="197" customFormat="1" ht="17.25" customHeight="1" spans="1:3">
      <c r="A354" s="205">
        <v>2220199</v>
      </c>
      <c r="B354" s="205" t="s">
        <v>579</v>
      </c>
      <c r="C354" s="206">
        <v>1665</v>
      </c>
    </row>
    <row r="355" s="197" customFormat="1" ht="17.25" customHeight="1" spans="1:3">
      <c r="A355" s="205">
        <v>22203</v>
      </c>
      <c r="B355" s="207" t="s">
        <v>580</v>
      </c>
      <c r="C355" s="206">
        <v>0</v>
      </c>
    </row>
    <row r="356" s="197" customFormat="1" ht="17.25" customHeight="1" spans="1:3">
      <c r="A356" s="205">
        <v>22204</v>
      </c>
      <c r="B356" s="207" t="s">
        <v>581</v>
      </c>
      <c r="C356" s="206">
        <v>0</v>
      </c>
    </row>
    <row r="357" s="197" customFormat="1" ht="17.25" customHeight="1" spans="1:3">
      <c r="A357" s="205">
        <v>22205</v>
      </c>
      <c r="B357" s="207" t="s">
        <v>582</v>
      </c>
      <c r="C357" s="206">
        <v>0</v>
      </c>
    </row>
    <row r="358" s="197" customFormat="1" ht="17.25" customHeight="1" spans="1:3">
      <c r="A358" s="205">
        <v>224</v>
      </c>
      <c r="B358" s="207" t="s">
        <v>583</v>
      </c>
      <c r="C358" s="206">
        <v>2610</v>
      </c>
    </row>
    <row r="359" s="197" customFormat="1" ht="17.25" customHeight="1" spans="1:3">
      <c r="A359" s="205">
        <v>22401</v>
      </c>
      <c r="B359" s="207" t="s">
        <v>584</v>
      </c>
      <c r="C359" s="206">
        <v>878</v>
      </c>
    </row>
    <row r="360" s="197" customFormat="1" ht="17.25" customHeight="1" spans="1:3">
      <c r="A360" s="205">
        <v>2240101</v>
      </c>
      <c r="B360" s="205" t="s">
        <v>275</v>
      </c>
      <c r="C360" s="206">
        <v>524</v>
      </c>
    </row>
    <row r="361" s="197" customFormat="1" ht="17.25" customHeight="1" spans="1:3">
      <c r="A361" s="205">
        <v>2240199</v>
      </c>
      <c r="B361" s="205" t="s">
        <v>585</v>
      </c>
      <c r="C361" s="206">
        <v>354</v>
      </c>
    </row>
    <row r="362" s="197" customFormat="1" ht="17.25" customHeight="1" spans="1:3">
      <c r="A362" s="205">
        <v>22402</v>
      </c>
      <c r="B362" s="207" t="s">
        <v>586</v>
      </c>
      <c r="C362" s="206">
        <v>380</v>
      </c>
    </row>
    <row r="363" s="197" customFormat="1" ht="17.25" customHeight="1" spans="1:3">
      <c r="A363" s="205">
        <v>2240299</v>
      </c>
      <c r="B363" s="205" t="s">
        <v>587</v>
      </c>
      <c r="C363" s="206">
        <v>380</v>
      </c>
    </row>
    <row r="364" s="197" customFormat="1" ht="17.25" customHeight="1" spans="1:3">
      <c r="A364" s="205">
        <v>22404</v>
      </c>
      <c r="B364" s="207" t="s">
        <v>588</v>
      </c>
      <c r="C364" s="206">
        <v>0</v>
      </c>
    </row>
    <row r="365" s="197" customFormat="1" ht="17.25" customHeight="1" spans="1:3">
      <c r="A365" s="205">
        <v>22405</v>
      </c>
      <c r="B365" s="207" t="s">
        <v>589</v>
      </c>
      <c r="C365" s="206">
        <v>73</v>
      </c>
    </row>
    <row r="366" s="197" customFormat="1" ht="17.25" customHeight="1" spans="1:3">
      <c r="A366" s="205">
        <v>2240501</v>
      </c>
      <c r="B366" s="205" t="s">
        <v>275</v>
      </c>
      <c r="C366" s="206">
        <v>73</v>
      </c>
    </row>
    <row r="367" s="197" customFormat="1" ht="17.25" customHeight="1" spans="1:3">
      <c r="A367" s="205">
        <v>22406</v>
      </c>
      <c r="B367" s="207" t="s">
        <v>590</v>
      </c>
      <c r="C367" s="206">
        <v>300</v>
      </c>
    </row>
    <row r="368" s="197" customFormat="1" ht="17.25" customHeight="1" spans="1:3">
      <c r="A368" s="205">
        <v>2240601</v>
      </c>
      <c r="B368" s="205" t="s">
        <v>591</v>
      </c>
      <c r="C368" s="206">
        <v>300</v>
      </c>
    </row>
    <row r="369" s="197" customFormat="1" ht="17.25" customHeight="1" spans="1:3">
      <c r="A369" s="205">
        <v>22407</v>
      </c>
      <c r="B369" s="207" t="s">
        <v>592</v>
      </c>
      <c r="C369" s="206">
        <v>756</v>
      </c>
    </row>
    <row r="370" s="197" customFormat="1" ht="17.25" customHeight="1" spans="1:3">
      <c r="A370" s="205">
        <v>2240703</v>
      </c>
      <c r="B370" s="205" t="s">
        <v>593</v>
      </c>
      <c r="C370" s="206">
        <v>756</v>
      </c>
    </row>
    <row r="371" s="197" customFormat="1" ht="17.25" customHeight="1" spans="1:3">
      <c r="A371" s="205">
        <v>22499</v>
      </c>
      <c r="B371" s="207" t="s">
        <v>594</v>
      </c>
      <c r="C371" s="206">
        <v>223</v>
      </c>
    </row>
    <row r="372" s="197" customFormat="1" ht="17.25" customHeight="1" spans="1:3">
      <c r="A372" s="205">
        <v>2249999</v>
      </c>
      <c r="B372" s="205" t="s">
        <v>595</v>
      </c>
      <c r="C372" s="206">
        <v>223</v>
      </c>
    </row>
    <row r="373" s="197" customFormat="1" ht="17.25" customHeight="1" spans="1:3">
      <c r="A373" s="205">
        <v>227</v>
      </c>
      <c r="B373" s="207" t="s">
        <v>596</v>
      </c>
      <c r="C373" s="206">
        <v>3500</v>
      </c>
    </row>
    <row r="374" s="197" customFormat="1" ht="17.25" customHeight="1" spans="1:3">
      <c r="A374" s="205">
        <v>229</v>
      </c>
      <c r="B374" s="207" t="s">
        <v>597</v>
      </c>
      <c r="C374" s="206">
        <v>4497</v>
      </c>
    </row>
    <row r="375" s="197" customFormat="1" ht="17.25" customHeight="1" spans="1:3">
      <c r="A375" s="205">
        <v>22999</v>
      </c>
      <c r="B375" s="207" t="s">
        <v>598</v>
      </c>
      <c r="C375" s="206">
        <v>4497</v>
      </c>
    </row>
    <row r="376" s="197" customFormat="1" ht="17.25" customHeight="1" spans="1:3">
      <c r="A376" s="205">
        <v>2299999</v>
      </c>
      <c r="B376" s="205" t="s">
        <v>599</v>
      </c>
      <c r="C376" s="206">
        <v>4497</v>
      </c>
    </row>
    <row r="377" s="197" customFormat="1" ht="17.25" customHeight="1" spans="1:3">
      <c r="A377" s="205">
        <v>232</v>
      </c>
      <c r="B377" s="207" t="s">
        <v>77</v>
      </c>
      <c r="C377" s="206">
        <v>8501</v>
      </c>
    </row>
    <row r="378" s="197" customFormat="1" ht="17.25" customHeight="1" spans="1:3">
      <c r="A378" s="205">
        <v>23201</v>
      </c>
      <c r="B378" s="207" t="s">
        <v>600</v>
      </c>
      <c r="C378" s="206">
        <v>0</v>
      </c>
    </row>
    <row r="379" s="197" customFormat="1" ht="17.25" customHeight="1" spans="1:3">
      <c r="A379" s="211">
        <v>23202</v>
      </c>
      <c r="B379" s="212" t="s">
        <v>601</v>
      </c>
      <c r="C379" s="213">
        <v>0</v>
      </c>
    </row>
    <row r="380" s="197" customFormat="1" ht="17.25" customHeight="1" spans="1:3">
      <c r="A380" s="214">
        <v>23203</v>
      </c>
      <c r="B380" s="215" t="s">
        <v>602</v>
      </c>
      <c r="C380" s="216">
        <v>8501</v>
      </c>
    </row>
    <row r="381" s="197" customFormat="1" ht="17.25" customHeight="1" spans="1:3">
      <c r="A381" s="214">
        <v>2320301</v>
      </c>
      <c r="B381" s="214" t="s">
        <v>603</v>
      </c>
      <c r="C381" s="216">
        <v>8501</v>
      </c>
    </row>
    <row r="382" s="197" customFormat="1" ht="17.25" customHeight="1" spans="1:3">
      <c r="A382" s="214">
        <v>233</v>
      </c>
      <c r="B382" s="215" t="s">
        <v>604</v>
      </c>
      <c r="C382" s="216">
        <v>0</v>
      </c>
    </row>
    <row r="383" s="197" customFormat="1" ht="17.25" customHeight="1" spans="1:3">
      <c r="A383" s="214">
        <v>23301</v>
      </c>
      <c r="B383" s="215" t="s">
        <v>605</v>
      </c>
      <c r="C383" s="216">
        <v>0</v>
      </c>
    </row>
    <row r="384" s="197" customFormat="1" customHeight="1" spans="1:3">
      <c r="A384" s="214">
        <v>23302</v>
      </c>
      <c r="B384" s="215" t="s">
        <v>606</v>
      </c>
      <c r="C384" s="216">
        <v>0</v>
      </c>
    </row>
    <row r="385" s="197" customFormat="1" customHeight="1" spans="1:3">
      <c r="A385" s="214">
        <v>23303</v>
      </c>
      <c r="B385" s="215" t="s">
        <v>607</v>
      </c>
      <c r="C385" s="216">
        <v>0</v>
      </c>
    </row>
  </sheetData>
  <mergeCells count="1">
    <mergeCell ref="A2:C2"/>
  </mergeCells>
  <dataValidations count="1">
    <dataValidation type="decimal" operator="between" allowBlank="1" showInputMessage="1" showErrorMessage="1" sqref="C5:C385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74"/>
  <sheetViews>
    <sheetView workbookViewId="0">
      <selection activeCell="I18" sqref="I18"/>
    </sheetView>
  </sheetViews>
  <sheetFormatPr defaultColWidth="9" defaultRowHeight="14.25" outlineLevelCol="2"/>
  <cols>
    <col min="1" max="1" width="20.375" customWidth="1"/>
    <col min="2" max="2" width="34.75" customWidth="1"/>
    <col min="3" max="3" width="32.875" style="183" customWidth="1"/>
  </cols>
  <sheetData>
    <row r="1" spans="1:1">
      <c r="A1" t="s">
        <v>608</v>
      </c>
    </row>
    <row r="2" ht="24" spans="1:3">
      <c r="A2" s="184" t="s">
        <v>10</v>
      </c>
      <c r="B2" s="184"/>
      <c r="C2" s="184"/>
    </row>
    <row r="3" ht="15.75" spans="1:3">
      <c r="A3" s="185" t="s">
        <v>173</v>
      </c>
      <c r="B3" s="186"/>
      <c r="C3" s="187" t="s">
        <v>174</v>
      </c>
    </row>
    <row r="4" ht="15.75" spans="1:3">
      <c r="A4" s="188" t="s">
        <v>609</v>
      </c>
      <c r="B4" s="188" t="s">
        <v>610</v>
      </c>
      <c r="C4" s="189" t="s">
        <v>611</v>
      </c>
    </row>
    <row r="5" spans="1:3">
      <c r="A5" s="190"/>
      <c r="B5" s="191" t="s">
        <v>272</v>
      </c>
      <c r="C5" s="192">
        <v>278300</v>
      </c>
    </row>
    <row r="6" spans="1:3">
      <c r="A6" s="193">
        <v>501</v>
      </c>
      <c r="B6" s="194" t="s">
        <v>612</v>
      </c>
      <c r="C6" s="192">
        <f>SUM(C7:C10)</f>
        <v>45914</v>
      </c>
    </row>
    <row r="7" spans="1:3">
      <c r="A7" s="190">
        <v>50101</v>
      </c>
      <c r="B7" s="195" t="s">
        <v>613</v>
      </c>
      <c r="C7" s="192">
        <v>29067</v>
      </c>
    </row>
    <row r="8" spans="1:3">
      <c r="A8" s="190">
        <v>50102</v>
      </c>
      <c r="B8" s="195" t="s">
        <v>614</v>
      </c>
      <c r="C8" s="192">
        <v>6741</v>
      </c>
    </row>
    <row r="9" spans="1:3">
      <c r="A9" s="190">
        <v>50103</v>
      </c>
      <c r="B9" s="195" t="s">
        <v>615</v>
      </c>
      <c r="C9" s="192">
        <v>3463</v>
      </c>
    </row>
    <row r="10" spans="1:3">
      <c r="A10" s="190">
        <v>50199</v>
      </c>
      <c r="B10" s="195" t="s">
        <v>616</v>
      </c>
      <c r="C10" s="192">
        <v>6643</v>
      </c>
    </row>
    <row r="11" spans="1:3">
      <c r="A11" s="193">
        <v>502</v>
      </c>
      <c r="B11" s="194" t="s">
        <v>617</v>
      </c>
      <c r="C11" s="192">
        <f>SUM(C12:C21)</f>
        <v>125755</v>
      </c>
    </row>
    <row r="12" spans="1:3">
      <c r="A12" s="190">
        <v>50201</v>
      </c>
      <c r="B12" s="195" t="s">
        <v>618</v>
      </c>
      <c r="C12" s="192">
        <v>11342</v>
      </c>
    </row>
    <row r="13" spans="1:3">
      <c r="A13" s="190">
        <v>50202</v>
      </c>
      <c r="B13" s="195" t="s">
        <v>619</v>
      </c>
      <c r="C13" s="192">
        <v>229</v>
      </c>
    </row>
    <row r="14" spans="1:3">
      <c r="A14" s="190">
        <v>50203</v>
      </c>
      <c r="B14" s="195" t="s">
        <v>620</v>
      </c>
      <c r="C14" s="192">
        <v>419</v>
      </c>
    </row>
    <row r="15" spans="1:3">
      <c r="A15" s="190">
        <v>50204</v>
      </c>
      <c r="B15" s="195" t="s">
        <v>621</v>
      </c>
      <c r="C15" s="192">
        <v>413</v>
      </c>
    </row>
    <row r="16" spans="1:3">
      <c r="A16" s="190">
        <v>50205</v>
      </c>
      <c r="B16" s="195" t="s">
        <v>622</v>
      </c>
      <c r="C16" s="192">
        <v>10400</v>
      </c>
    </row>
    <row r="17" spans="1:3">
      <c r="A17" s="190">
        <v>50206</v>
      </c>
      <c r="B17" s="195" t="s">
        <v>623</v>
      </c>
      <c r="C17" s="192">
        <v>151</v>
      </c>
    </row>
    <row r="18" spans="1:3">
      <c r="A18" s="190">
        <v>50207</v>
      </c>
      <c r="B18" s="195" t="s">
        <v>624</v>
      </c>
      <c r="C18" s="192">
        <v>0</v>
      </c>
    </row>
    <row r="19" spans="1:3">
      <c r="A19" s="190">
        <v>50208</v>
      </c>
      <c r="B19" s="195" t="s">
        <v>625</v>
      </c>
      <c r="C19" s="192">
        <v>481</v>
      </c>
    </row>
    <row r="20" spans="1:3">
      <c r="A20" s="190">
        <v>50209</v>
      </c>
      <c r="B20" s="195" t="s">
        <v>626</v>
      </c>
      <c r="C20" s="192">
        <v>1616</v>
      </c>
    </row>
    <row r="21" spans="1:3">
      <c r="A21" s="190">
        <v>50299</v>
      </c>
      <c r="B21" s="195" t="s">
        <v>627</v>
      </c>
      <c r="C21" s="192">
        <v>100704</v>
      </c>
    </row>
    <row r="22" spans="1:3">
      <c r="A22" s="193">
        <v>503</v>
      </c>
      <c r="B22" s="194" t="s">
        <v>628</v>
      </c>
      <c r="C22" s="192">
        <f>SUM(C23:C29)</f>
        <v>35447</v>
      </c>
    </row>
    <row r="23" spans="1:3">
      <c r="A23" s="190">
        <v>50301</v>
      </c>
      <c r="B23" s="195" t="s">
        <v>629</v>
      </c>
      <c r="C23" s="192">
        <v>3800</v>
      </c>
    </row>
    <row r="24" spans="1:3">
      <c r="A24" s="190">
        <v>50302</v>
      </c>
      <c r="B24" s="195" t="s">
        <v>630</v>
      </c>
      <c r="C24" s="192">
        <v>24209</v>
      </c>
    </row>
    <row r="25" spans="1:3">
      <c r="A25" s="190">
        <v>50303</v>
      </c>
      <c r="B25" s="195" t="s">
        <v>631</v>
      </c>
      <c r="C25" s="192"/>
    </row>
    <row r="26" spans="1:3">
      <c r="A26" s="190">
        <v>50305</v>
      </c>
      <c r="B26" s="195" t="s">
        <v>632</v>
      </c>
      <c r="C26" s="192">
        <v>1030</v>
      </c>
    </row>
    <row r="27" spans="1:3">
      <c r="A27" s="190">
        <v>50306</v>
      </c>
      <c r="B27" s="195" t="s">
        <v>633</v>
      </c>
      <c r="C27" s="192">
        <v>793</v>
      </c>
    </row>
    <row r="28" spans="1:3">
      <c r="A28" s="190">
        <v>50307</v>
      </c>
      <c r="B28" s="195" t="s">
        <v>634</v>
      </c>
      <c r="C28" s="192">
        <v>1400</v>
      </c>
    </row>
    <row r="29" spans="1:3">
      <c r="A29" s="190">
        <v>50399</v>
      </c>
      <c r="B29" s="195" t="s">
        <v>635</v>
      </c>
      <c r="C29" s="192">
        <v>4215</v>
      </c>
    </row>
    <row r="30" spans="1:3">
      <c r="A30" s="193">
        <v>504</v>
      </c>
      <c r="B30" s="194" t="s">
        <v>636</v>
      </c>
      <c r="C30" s="192">
        <f>SUM(C31:C36)</f>
        <v>10148</v>
      </c>
    </row>
    <row r="31" spans="1:3">
      <c r="A31" s="190">
        <v>50401</v>
      </c>
      <c r="B31" s="195" t="s">
        <v>629</v>
      </c>
      <c r="C31" s="192"/>
    </row>
    <row r="32" spans="1:3">
      <c r="A32" s="190">
        <v>50402</v>
      </c>
      <c r="B32" s="195" t="s">
        <v>630</v>
      </c>
      <c r="C32" s="192">
        <v>4165</v>
      </c>
    </row>
    <row r="33" spans="1:3">
      <c r="A33" s="190">
        <v>50403</v>
      </c>
      <c r="B33" s="195" t="s">
        <v>631</v>
      </c>
      <c r="C33" s="192">
        <v>20</v>
      </c>
    </row>
    <row r="34" spans="1:3">
      <c r="A34" s="190">
        <v>50404</v>
      </c>
      <c r="B34" s="195" t="s">
        <v>633</v>
      </c>
      <c r="C34" s="192">
        <v>2070</v>
      </c>
    </row>
    <row r="35" spans="1:3">
      <c r="A35" s="190">
        <v>50405</v>
      </c>
      <c r="B35" s="195" t="s">
        <v>634</v>
      </c>
      <c r="C35" s="192">
        <v>2136</v>
      </c>
    </row>
    <row r="36" spans="1:3">
      <c r="A36" s="190">
        <v>50499</v>
      </c>
      <c r="B36" s="195" t="s">
        <v>635</v>
      </c>
      <c r="C36" s="192">
        <v>1757</v>
      </c>
    </row>
    <row r="37" spans="1:3">
      <c r="A37" s="193">
        <v>505</v>
      </c>
      <c r="B37" s="194" t="s">
        <v>637</v>
      </c>
      <c r="C37" s="192">
        <f>SUM(C38:C40)</f>
        <v>19672</v>
      </c>
    </row>
    <row r="38" spans="1:3">
      <c r="A38" s="190">
        <v>50501</v>
      </c>
      <c r="B38" s="195" t="s">
        <v>638</v>
      </c>
      <c r="C38" s="192">
        <v>15583</v>
      </c>
    </row>
    <row r="39" spans="1:3">
      <c r="A39" s="190">
        <v>50502</v>
      </c>
      <c r="B39" s="195" t="s">
        <v>639</v>
      </c>
      <c r="C39" s="192">
        <v>4089</v>
      </c>
    </row>
    <row r="40" spans="1:3">
      <c r="A40" s="190">
        <v>50599</v>
      </c>
      <c r="B40" s="195" t="s">
        <v>640</v>
      </c>
      <c r="C40" s="192"/>
    </row>
    <row r="41" spans="1:3">
      <c r="A41" s="193">
        <v>506</v>
      </c>
      <c r="B41" s="194" t="s">
        <v>641</v>
      </c>
      <c r="C41" s="192">
        <f>SUM(C42:C43)</f>
        <v>4251</v>
      </c>
    </row>
    <row r="42" spans="1:3">
      <c r="A42" s="190">
        <v>50601</v>
      </c>
      <c r="B42" s="195" t="s">
        <v>642</v>
      </c>
      <c r="C42" s="192">
        <v>3706</v>
      </c>
    </row>
    <row r="43" spans="1:3">
      <c r="A43" s="190">
        <v>50602</v>
      </c>
      <c r="B43" s="195" t="s">
        <v>643</v>
      </c>
      <c r="C43" s="192">
        <v>545</v>
      </c>
    </row>
    <row r="44" spans="1:3">
      <c r="A44" s="193">
        <v>507</v>
      </c>
      <c r="B44" s="194" t="s">
        <v>644</v>
      </c>
      <c r="C44" s="192">
        <f>SUM(C45:C47)</f>
        <v>7981</v>
      </c>
    </row>
    <row r="45" spans="1:3">
      <c r="A45" s="190">
        <v>50701</v>
      </c>
      <c r="B45" s="195" t="s">
        <v>645</v>
      </c>
      <c r="C45" s="192">
        <v>3489</v>
      </c>
    </row>
    <row r="46" spans="1:3">
      <c r="A46" s="190">
        <v>50702</v>
      </c>
      <c r="B46" s="195" t="s">
        <v>646</v>
      </c>
      <c r="C46" s="192"/>
    </row>
    <row r="47" spans="1:3">
      <c r="A47" s="190">
        <v>50799</v>
      </c>
      <c r="B47" s="195" t="s">
        <v>647</v>
      </c>
      <c r="C47" s="192">
        <v>4492</v>
      </c>
    </row>
    <row r="48" spans="1:3">
      <c r="A48" s="193">
        <v>508</v>
      </c>
      <c r="B48" s="194" t="s">
        <v>648</v>
      </c>
      <c r="C48" s="192">
        <f>SUM(C49:C51)</f>
        <v>100</v>
      </c>
    </row>
    <row r="49" spans="1:3">
      <c r="A49" s="190">
        <v>50801</v>
      </c>
      <c r="B49" s="195" t="s">
        <v>649</v>
      </c>
      <c r="C49" s="192"/>
    </row>
    <row r="50" spans="1:3">
      <c r="A50" s="190">
        <v>50802</v>
      </c>
      <c r="B50" s="195" t="s">
        <v>650</v>
      </c>
      <c r="C50" s="192"/>
    </row>
    <row r="51" spans="1:3">
      <c r="A51" s="190">
        <v>50899</v>
      </c>
      <c r="B51" s="195" t="s">
        <v>647</v>
      </c>
      <c r="C51" s="192">
        <v>100</v>
      </c>
    </row>
    <row r="52" spans="1:3">
      <c r="A52" s="193">
        <v>509</v>
      </c>
      <c r="B52" s="194" t="s">
        <v>651</v>
      </c>
      <c r="C52" s="192">
        <f>SUM(C53:C57)</f>
        <v>12534</v>
      </c>
    </row>
    <row r="53" spans="1:3">
      <c r="A53" s="190">
        <v>50901</v>
      </c>
      <c r="B53" s="195" t="s">
        <v>652</v>
      </c>
      <c r="C53" s="192">
        <v>2082</v>
      </c>
    </row>
    <row r="54" spans="1:3">
      <c r="A54" s="190">
        <v>50902</v>
      </c>
      <c r="B54" s="195" t="s">
        <v>653</v>
      </c>
      <c r="C54" s="192">
        <v>186</v>
      </c>
    </row>
    <row r="55" spans="1:3">
      <c r="A55" s="190">
        <v>50903</v>
      </c>
      <c r="B55" s="195" t="s">
        <v>654</v>
      </c>
      <c r="C55" s="192">
        <v>4700</v>
      </c>
    </row>
    <row r="56" spans="1:3">
      <c r="A56" s="190">
        <v>50905</v>
      </c>
      <c r="B56" s="195" t="s">
        <v>655</v>
      </c>
      <c r="C56" s="192"/>
    </row>
    <row r="57" spans="1:3">
      <c r="A57" s="190">
        <v>50999</v>
      </c>
      <c r="B57" s="195" t="s">
        <v>656</v>
      </c>
      <c r="C57" s="192">
        <v>5566</v>
      </c>
    </row>
    <row r="58" spans="1:3">
      <c r="A58" s="193">
        <v>510</v>
      </c>
      <c r="B58" s="194" t="s">
        <v>657</v>
      </c>
      <c r="C58" s="192"/>
    </row>
    <row r="59" spans="1:3">
      <c r="A59" s="190">
        <v>51002</v>
      </c>
      <c r="B59" s="195" t="s">
        <v>658</v>
      </c>
      <c r="C59" s="192"/>
    </row>
    <row r="60" spans="1:3">
      <c r="A60" s="190">
        <v>51003</v>
      </c>
      <c r="B60" s="195" t="s">
        <v>401</v>
      </c>
      <c r="C60" s="192"/>
    </row>
    <row r="61" ht="15.75" spans="1:3">
      <c r="A61" s="190">
        <v>51004</v>
      </c>
      <c r="B61" s="195" t="s">
        <v>659</v>
      </c>
      <c r="C61" s="196"/>
    </row>
    <row r="62" spans="1:3">
      <c r="A62" s="193">
        <v>511</v>
      </c>
      <c r="B62" s="194" t="s">
        <v>660</v>
      </c>
      <c r="C62" s="192">
        <f>SUM(C63:C65)</f>
        <v>8501</v>
      </c>
    </row>
    <row r="63" spans="1:3">
      <c r="A63" s="190">
        <v>51101</v>
      </c>
      <c r="B63" s="195" t="s">
        <v>661</v>
      </c>
      <c r="C63" s="192">
        <v>8501</v>
      </c>
    </row>
    <row r="64" spans="1:3">
      <c r="A64" s="190">
        <v>51102</v>
      </c>
      <c r="B64" s="195" t="s">
        <v>662</v>
      </c>
      <c r="C64" s="192"/>
    </row>
    <row r="65" spans="1:3">
      <c r="A65" s="190">
        <v>51103</v>
      </c>
      <c r="B65" s="195" t="s">
        <v>663</v>
      </c>
      <c r="C65" s="192"/>
    </row>
    <row r="66" spans="1:3">
      <c r="A66" s="193">
        <v>51104</v>
      </c>
      <c r="B66" s="194" t="s">
        <v>664</v>
      </c>
      <c r="C66" s="192"/>
    </row>
    <row r="67" spans="1:3">
      <c r="A67" s="193">
        <v>514</v>
      </c>
      <c r="B67" s="194" t="s">
        <v>665</v>
      </c>
      <c r="C67" s="192">
        <f>SUM(C68:C69)</f>
        <v>3500</v>
      </c>
    </row>
    <row r="68" spans="1:3">
      <c r="A68" s="190">
        <v>51401</v>
      </c>
      <c r="B68" s="195" t="s">
        <v>666</v>
      </c>
      <c r="C68" s="192">
        <v>3500</v>
      </c>
    </row>
    <row r="69" ht="15.75" spans="1:3">
      <c r="A69" s="190">
        <v>51402</v>
      </c>
      <c r="B69" s="195" t="s">
        <v>667</v>
      </c>
      <c r="C69" s="196"/>
    </row>
    <row r="70" spans="1:3">
      <c r="A70" s="193">
        <v>599</v>
      </c>
      <c r="B70" s="194" t="s">
        <v>78</v>
      </c>
      <c r="C70" s="192">
        <f>SUM(C71:C74)</f>
        <v>4497</v>
      </c>
    </row>
    <row r="71" ht="15.75" spans="1:3">
      <c r="A71" s="190">
        <v>59906</v>
      </c>
      <c r="B71" s="195" t="s">
        <v>668</v>
      </c>
      <c r="C71" s="196"/>
    </row>
    <row r="72" ht="15.75" spans="1:3">
      <c r="A72" s="190">
        <v>59907</v>
      </c>
      <c r="B72" s="195" t="s">
        <v>669</v>
      </c>
      <c r="C72" s="196"/>
    </row>
    <row r="73" spans="1:3">
      <c r="A73" s="190">
        <v>59908</v>
      </c>
      <c r="B73" s="195" t="s">
        <v>670</v>
      </c>
      <c r="C73" s="192"/>
    </row>
    <row r="74" spans="1:3">
      <c r="A74" s="190">
        <v>59999</v>
      </c>
      <c r="B74" s="195" t="s">
        <v>671</v>
      </c>
      <c r="C74" s="192">
        <v>4497</v>
      </c>
    </row>
  </sheetData>
  <mergeCells count="1"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目录</vt:lpstr>
      <vt:lpstr>23年公共预算收支表</vt:lpstr>
      <vt:lpstr>23年基金收支表</vt:lpstr>
      <vt:lpstr>23年国资收支表</vt:lpstr>
      <vt:lpstr>23年社保基金收支表</vt:lpstr>
      <vt:lpstr>24年一般公共预算收入表</vt:lpstr>
      <vt:lpstr>24年一般公共预算支出表</vt:lpstr>
      <vt:lpstr>24年一般公共预算本级支出表（功能分类到项级）</vt:lpstr>
      <vt:lpstr>24年一般公共预算本级基本支出表（经济分类明细表）</vt:lpstr>
      <vt:lpstr>24年一般公共预算税收返还和转移支付表</vt:lpstr>
      <vt:lpstr>24年一般公共预算对下转移支付表</vt:lpstr>
      <vt:lpstr>23年地方政府一般债务限额和余额情况表</vt:lpstr>
      <vt:lpstr>24年政府性基金收入表</vt:lpstr>
      <vt:lpstr>24年政府性基金支出表</vt:lpstr>
      <vt:lpstr>24年本级政府性基金支出表</vt:lpstr>
      <vt:lpstr>24年政府性基金转移支付表</vt:lpstr>
      <vt:lpstr>24年政府性基金预算对下转移支付表</vt:lpstr>
      <vt:lpstr>23年地方政府专项债务限额及余额情况表</vt:lpstr>
      <vt:lpstr>24年国有资本经营预算收入表</vt:lpstr>
      <vt:lpstr>24年国有资本经营预算支出表</vt:lpstr>
      <vt:lpstr>24年本级国有资本经营预算支出表</vt:lpstr>
      <vt:lpstr>24年国有资本经营预算对下转移支付表</vt:lpstr>
      <vt:lpstr>24年社会保险基金收入表</vt:lpstr>
      <vt:lpstr>24年社会保险基金支出表</vt:lpstr>
      <vt:lpstr>24年专项转移支付分地区公开表</vt:lpstr>
      <vt:lpstr>24年专项转移支付分项目公开</vt:lpstr>
      <vt:lpstr>24年“三公”预算经费表</vt:lpstr>
      <vt:lpstr>24年政府采购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七七七七七七</cp:lastModifiedBy>
  <dcterms:created xsi:type="dcterms:W3CDTF">2020-12-23T16:18:00Z</dcterms:created>
  <cp:lastPrinted>2021-01-28T23:47:00Z</cp:lastPrinted>
  <dcterms:modified xsi:type="dcterms:W3CDTF">2025-10-22T08:23:43Z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D17780166CB74613BCA9ADA24F158A5A_13</vt:lpwstr>
  </property>
  <property fmtid="{D5CDD505-2E9C-101B-9397-08002B2CF9AE}" pid="4" name="KSOReadingLayout">
    <vt:bool>true</vt:bool>
  </property>
</Properties>
</file>