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tabRatio="923" activeTab="3"/>
  </bookViews>
  <sheets>
    <sheet name="25年公共预算收支表" sheetId="1" r:id="rId1"/>
    <sheet name="25年基金收支表" sheetId="2" r:id="rId2"/>
    <sheet name="25年国资收支表" sheetId="3" r:id="rId3"/>
    <sheet name="25年社保基金收支表" sheetId="4" r:id="rId4"/>
    <sheet name="26年公共收支" sheetId="5" r:id="rId5"/>
    <sheet name="26年基金收支" sheetId="7" r:id="rId6"/>
    <sheet name="26年国资收支" sheetId="8" r:id="rId7"/>
    <sheet name="26年社保基金收支" sheetId="9" r:id="rId8"/>
  </sheets>
  <definedNames>
    <definedName name="_xlnm.Print_Area" localSheetId="2">'25年国资收支表'!$A$1:$F$19</definedName>
    <definedName name="_xlnm.Print_Area" localSheetId="1">'25年基金收支表'!$A$1:$H$19</definedName>
    <definedName name="_xlnm.Print_Area" localSheetId="4">'26年公共收支'!$A$1:$J$36</definedName>
    <definedName name="_xlnm.Print_Area" localSheetId="7">'26年社保基金收支'!$A$1:$I$23</definedName>
    <definedName name="_xlnm.Print_Area" localSheetId="0">'25年公共预算收支表'!$A$1:$J$35</definedName>
    <definedName name="_xlnm.Print_Area" localSheetId="3">'25年社保基金收支表'!$A$1:$I$23</definedName>
    <definedName name="_xlnm.Print_Titles" localSheetId="4">'26年公共收支'!$4:$4</definedName>
    <definedName name="_xlnm.Print_Titles" localSheetId="0">'25年公共预算收支表'!$4:$4</definedName>
    <definedName name="_xlnm.Print_Area" localSheetId="5">'26年基金收支'!$A$1:$I$19</definedName>
  </definedNames>
  <calcPr calcId="144525"/>
</workbook>
</file>

<file path=xl/sharedStrings.xml><?xml version="1.0" encoding="utf-8"?>
<sst xmlns="http://schemas.openxmlformats.org/spreadsheetml/2006/main" count="332" uniqueCount="160">
  <si>
    <t>附件1</t>
  </si>
  <si>
    <t>2025年一般公共预算收支执行表</t>
  </si>
  <si>
    <t>金额单位：万元</t>
  </si>
  <si>
    <t>预算科目</t>
  </si>
  <si>
    <t>2024年
决算数</t>
  </si>
  <si>
    <t>2025年
预计数</t>
  </si>
  <si>
    <t>增长%</t>
  </si>
  <si>
    <t>备注</t>
  </si>
  <si>
    <t>一、地方一般公共预算收入小计</t>
  </si>
  <si>
    <t>一、一般公共预算支出小计</t>
  </si>
  <si>
    <t>（一）地方税收收入</t>
  </si>
  <si>
    <t>一般公共服务</t>
  </si>
  <si>
    <t>（二）非税收入</t>
  </si>
  <si>
    <t>国防</t>
  </si>
  <si>
    <t>二、上级补助收入小计</t>
  </si>
  <si>
    <t>公共安全</t>
  </si>
  <si>
    <t>（一）一般性转移支付收入（含返还性收入）</t>
  </si>
  <si>
    <t>教育</t>
  </si>
  <si>
    <t>（二）专项转移支付收入</t>
  </si>
  <si>
    <t>科学技术</t>
  </si>
  <si>
    <t>三、债务转贷收入</t>
  </si>
  <si>
    <t>文化旅游体育与传媒</t>
  </si>
  <si>
    <t>（一）再融资一般债券收入</t>
  </si>
  <si>
    <t>社会保障和就业</t>
  </si>
  <si>
    <t>（二）新增地方政府一般债券收入</t>
  </si>
  <si>
    <t>卫生健康</t>
  </si>
  <si>
    <t>四、动用预算稳定调节基金</t>
  </si>
  <si>
    <t>节能环保</t>
  </si>
  <si>
    <t>五、上年结转收入</t>
  </si>
  <si>
    <t>城乡社区事务</t>
  </si>
  <si>
    <t>六、调入资金</t>
  </si>
  <si>
    <t>农林水事务</t>
  </si>
  <si>
    <t>（一）政府性基金调入</t>
  </si>
  <si>
    <t>交通运输</t>
  </si>
  <si>
    <t>（二）国有资本经营预算调入</t>
  </si>
  <si>
    <t>资源勘探工业信息等</t>
  </si>
  <si>
    <t>（三）其他调入（存量）</t>
  </si>
  <si>
    <t>商业服务业等事务</t>
  </si>
  <si>
    <t>金融支出</t>
  </si>
  <si>
    <t>自然资源海洋气象等</t>
  </si>
  <si>
    <t>住房保障支出</t>
  </si>
  <si>
    <t>粮油物资管理事务</t>
  </si>
  <si>
    <t>灾害防治及应急管理</t>
  </si>
  <si>
    <t>债务付息支出</t>
  </si>
  <si>
    <t>其他支出</t>
  </si>
  <si>
    <t>二、债务还本支出</t>
  </si>
  <si>
    <t>（一）地方政府再融资一般债券支出</t>
  </si>
  <si>
    <t>（二）地方政府一般债券还本支出</t>
  </si>
  <si>
    <t>三、上解支出小计</t>
  </si>
  <si>
    <t>（一）体制上解</t>
  </si>
  <si>
    <t>（二）专项上解</t>
  </si>
  <si>
    <t>四、安排预算稳定调节基金</t>
  </si>
  <si>
    <t>五、结转下年支出</t>
  </si>
  <si>
    <t>收 入 合 计</t>
  </si>
  <si>
    <t>支出合计</t>
  </si>
  <si>
    <t>附件2</t>
  </si>
  <si>
    <t>2025年政府性基金预算收支执行表</t>
  </si>
  <si>
    <t>2024年                      决算数</t>
  </si>
  <si>
    <t>一、政府性基金预算收入小计</t>
  </si>
  <si>
    <t>一、政府性基金预算支出小计</t>
  </si>
  <si>
    <t>（一）国有土地使用权出让金</t>
  </si>
  <si>
    <t>（一）节能环保支出</t>
  </si>
  <si>
    <t>（二）城市基础设施配套费</t>
  </si>
  <si>
    <t>（二）城乡社区支出</t>
  </si>
  <si>
    <t>（三）污水处理费收入</t>
  </si>
  <si>
    <t>（三）农林水支出</t>
  </si>
  <si>
    <t>（四）专项债务对应项目专项收入</t>
  </si>
  <si>
    <t>（四）资源勘探工业信息等支出</t>
  </si>
  <si>
    <t>（五）其他政府性基金</t>
  </si>
  <si>
    <t>（五）住房保障支出</t>
  </si>
  <si>
    <t>二、 上级补助收入</t>
  </si>
  <si>
    <t>（六）其他支出</t>
  </si>
  <si>
    <t>（七）债务付息支出</t>
  </si>
  <si>
    <t>（一）再融资专项债券收入</t>
  </si>
  <si>
    <t>二、上解上级支出</t>
  </si>
  <si>
    <t>（二）新增地方政府专项债券收入</t>
  </si>
  <si>
    <t>三、债务还本支出</t>
  </si>
  <si>
    <t>四、调入资金</t>
  </si>
  <si>
    <t>（一）地方政府再融资专项债券支出</t>
  </si>
  <si>
    <t>（二）地方政府专项债券还本支出</t>
  </si>
  <si>
    <t>四、调出资金</t>
  </si>
  <si>
    <t>收入合计</t>
  </si>
  <si>
    <t>附件3</t>
  </si>
  <si>
    <t>2025年国有资本经营预算收支执行表</t>
  </si>
  <si>
    <t>一、国有资本经营预算收入小计</t>
  </si>
  <si>
    <t>一、国有资本经营预算支出小计</t>
  </si>
  <si>
    <t>（一）利润收入</t>
  </si>
  <si>
    <t>（一）社会保障和就业支出</t>
  </si>
  <si>
    <t xml:space="preserve">    投资服务企业利润收入</t>
  </si>
  <si>
    <t>（二）国有资本经营预算支出</t>
  </si>
  <si>
    <t xml:space="preserve">    建筑施工企业利润收入</t>
  </si>
  <si>
    <t xml:space="preserve">    解决历史遗留问题及改革成本支出</t>
  </si>
  <si>
    <t xml:space="preserve">    转制科研院所利润收入</t>
  </si>
  <si>
    <t xml:space="preserve">    国有企业资本金注入</t>
  </si>
  <si>
    <t>（二）股利、股息收入</t>
  </si>
  <si>
    <t xml:space="preserve">    其他国有资本经营预算支出</t>
  </si>
  <si>
    <t xml:space="preserve">    国有控股公司股利、股息收入</t>
  </si>
  <si>
    <t>二、转移性支出</t>
  </si>
  <si>
    <t xml:space="preserve">    国有参股公司股利、股息收入</t>
  </si>
  <si>
    <t>三、调出资金</t>
  </si>
  <si>
    <t xml:space="preserve">    其他国有资本经营预算企业股利、股息收入</t>
  </si>
  <si>
    <t>四、结转下年支出</t>
  </si>
  <si>
    <t>（三）产权转让收入</t>
  </si>
  <si>
    <t>（四）清算收入</t>
  </si>
  <si>
    <t>（五）其他国有资本经营收入</t>
  </si>
  <si>
    <t>三、上年结转收入</t>
  </si>
  <si>
    <t>附件4</t>
  </si>
  <si>
    <t>2025年社会保险基金预算收支执行表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</si>
  <si>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</si>
  <si>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</si>
  <si>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</si>
  <si>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</si>
  <si>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</si>
  <si>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
疗保险基金</t>
  </si>
  <si>
    <t>城乡居民基本医疗保险基金</t>
  </si>
  <si>
    <t>工伤保险基金</t>
  </si>
  <si>
    <t>失业保险基金</t>
  </si>
  <si>
    <t>一、收入</t>
  </si>
  <si>
    <t xml:space="preserve">    其中：1.保险费收入</t>
  </si>
  <si>
    <t xml:space="preserve">          2.利息收入</t>
  </si>
  <si>
    <t xml:space="preserve">          3.财政补贴收入</t>
  </si>
  <si>
    <t xml:space="preserve">          4.委托投资收益</t>
  </si>
  <si>
    <t xml:space="preserve">          5.其他收入</t>
  </si>
  <si>
    <t xml:space="preserve">          6.转移收入</t>
  </si>
  <si>
    <t xml:space="preserve">          7.中央调剂资金收入</t>
  </si>
  <si>
    <t xml:space="preserve">          8.中央调剂基金收入</t>
  </si>
  <si>
    <t>二、支出</t>
  </si>
  <si>
    <t xml:space="preserve">    其中：1.社会保险待遇支出</t>
  </si>
  <si>
    <t xml:space="preserve">          2.其他支出</t>
  </si>
  <si>
    <t xml:space="preserve">          3.转移支出</t>
  </si>
  <si>
    <t xml:space="preserve">          4.中央调剂基金支出</t>
  </si>
  <si>
    <t xml:space="preserve">          5.中央调剂资金支出</t>
  </si>
  <si>
    <t>三、本年收支结余</t>
  </si>
  <si>
    <t>四、年末滚存结余</t>
  </si>
  <si>
    <t>说明：企业职工基本养老保险基金、职工基本医疗保险基金、城乡居民基本医疗保险基金、工伤保险基金、失业保险基金已由上级部门统筹管理，此表未反映数据</t>
  </si>
  <si>
    <t>附件5</t>
  </si>
  <si>
    <t>2026年一般公共预算收支预算表</t>
  </si>
  <si>
    <t>2026
预算数</t>
  </si>
  <si>
    <t>一、地方一般公共预算收入</t>
  </si>
  <si>
    <t>二、上级补助收入</t>
  </si>
  <si>
    <t>（一）再融资一般债券收入（当年到期债券展期）</t>
  </si>
  <si>
    <t>（三）其他调入（含存量）</t>
  </si>
  <si>
    <t>预备费</t>
  </si>
  <si>
    <t>（一）再融资一般债券支出</t>
  </si>
  <si>
    <t>三、 上解上级支出</t>
  </si>
  <si>
    <t>附件6</t>
  </si>
  <si>
    <t>2026年政府性基金收支预算表</t>
  </si>
  <si>
    <t>附件7</t>
  </si>
  <si>
    <t>2026年国有资本经营收支预算表</t>
  </si>
  <si>
    <t>收 入 总 计</t>
  </si>
  <si>
    <t>支 出 总 计</t>
  </si>
  <si>
    <t>附件8</t>
  </si>
  <si>
    <t>2026年社会保险基金收支预算表</t>
  </si>
  <si>
    <t>企业职工基本</t>
  </si>
  <si>
    <t>城乡居民基本</t>
  </si>
  <si>
    <t>机关事业单位基</t>
  </si>
  <si>
    <t>职工基本医</t>
  </si>
  <si>
    <t>养老保险基金</t>
  </si>
  <si>
    <t>本养老保险基金</t>
  </si>
  <si>
    <t>疗保险基金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</si>
</sst>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0.0%"/>
    <numFmt numFmtId="178" formatCode="#,##0.00_ "/>
    <numFmt numFmtId="179" formatCode="0.00_ "/>
    <numFmt numFmtId="180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20"/>
      <color rgb="FF000000"/>
      <name val="方正小标宋简体"/>
      <charset val="134"/>
    </font>
    <font>
      <sz val="10"/>
      <color theme="1"/>
      <name val="宋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方正黑体_GBK"/>
      <charset val="134"/>
    </font>
    <font>
      <b/>
      <sz val="10.5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10"/>
      <name val="黑体"/>
      <charset val="134"/>
    </font>
    <font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color theme="1"/>
      <name val="方正书宋简体"/>
      <charset val="134"/>
    </font>
    <font>
      <sz val="11"/>
      <color theme="1"/>
      <name val="方正书宋简体"/>
      <charset val="134"/>
    </font>
    <font>
      <sz val="10.5"/>
      <color theme="1"/>
      <name val="方正黑体_GBK"/>
      <charset val="134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方正小标宋简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678">
    <xf numFmtId="0" fontId="0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37" fillId="15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21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27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3" fillId="0" borderId="0">
      <alignment vertical="center"/>
    </xf>
    <xf numFmtId="0" fontId="39" fillId="12" borderId="14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0" borderId="0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/>
    <xf numFmtId="0" fontId="28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7" fillId="0" borderId="0">
      <alignment vertical="center"/>
    </xf>
    <xf numFmtId="0" fontId="39" fillId="12" borderId="14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0" borderId="0"/>
    <xf numFmtId="0" fontId="28" fillId="1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3" fillId="0" borderId="0"/>
    <xf numFmtId="0" fontId="33" fillId="0" borderId="0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9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3" fillId="0" borderId="0"/>
    <xf numFmtId="0" fontId="37" fillId="19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3" fillId="0" borderId="0">
      <alignment vertical="center"/>
    </xf>
    <xf numFmtId="0" fontId="34" fillId="7" borderId="13" applyNumberFormat="false" applyAlignment="false" applyProtection="false">
      <alignment vertical="center"/>
    </xf>
    <xf numFmtId="0" fontId="37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37" fillId="18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0"/>
    <xf numFmtId="0" fontId="34" fillId="7" borderId="13" applyNumberFormat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2" fillId="0" borderId="12" applyNumberFormat="false" applyFill="false" applyAlignment="false" applyProtection="false">
      <alignment vertical="center"/>
    </xf>
    <xf numFmtId="0" fontId="33" fillId="0" borderId="0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3" fillId="0" borderId="0">
      <alignment vertical="center"/>
    </xf>
    <xf numFmtId="0" fontId="37" fillId="10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3" fillId="0" borderId="0"/>
    <xf numFmtId="0" fontId="37" fillId="11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3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3" fillId="0" borderId="0"/>
    <xf numFmtId="0" fontId="42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0" borderId="0">
      <alignment vertical="center"/>
    </xf>
    <xf numFmtId="0" fontId="46" fillId="17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3" fillId="0" borderId="0"/>
    <xf numFmtId="0" fontId="33" fillId="0" borderId="0">
      <alignment vertical="center"/>
    </xf>
    <xf numFmtId="0" fontId="37" fillId="19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7" fillId="0" borderId="0">
      <alignment vertical="center"/>
    </xf>
    <xf numFmtId="0" fontId="28" fillId="14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0" borderId="0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9" fontId="37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3" fillId="0" borderId="0"/>
    <xf numFmtId="0" fontId="57" fillId="0" borderId="0"/>
    <xf numFmtId="0" fontId="33" fillId="0" borderId="0">
      <alignment vertical="center"/>
    </xf>
    <xf numFmtId="0" fontId="44" fillId="0" borderId="17" applyNumberFormat="false" applyFill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49" fillId="25" borderId="21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28" fillId="8" borderId="0" applyNumberFormat="false" applyBorder="false" applyAlignment="false" applyProtection="false">
      <alignment vertical="center"/>
    </xf>
    <xf numFmtId="0" fontId="33" fillId="0" borderId="0"/>
    <xf numFmtId="0" fontId="37" fillId="0" borderId="0">
      <alignment vertical="center"/>
    </xf>
    <xf numFmtId="0" fontId="37" fillId="0" borderId="0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47" fillId="7" borderId="14" applyNumberFormat="false" applyAlignment="false" applyProtection="false">
      <alignment vertical="center"/>
    </xf>
    <xf numFmtId="0" fontId="37" fillId="0" borderId="0">
      <alignment vertical="center"/>
    </xf>
    <xf numFmtId="0" fontId="32" fillId="0" borderId="1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8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6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3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3" fillId="0" borderId="0"/>
    <xf numFmtId="0" fontId="33" fillId="0" borderId="0">
      <alignment vertical="center"/>
    </xf>
    <xf numFmtId="0" fontId="28" fillId="14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8" fillId="14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0" borderId="0">
      <alignment vertical="center"/>
    </xf>
    <xf numFmtId="0" fontId="28" fillId="14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3" fillId="0" borderId="0"/>
    <xf numFmtId="0" fontId="37" fillId="24" borderId="19" applyNumberFormat="false" applyFont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37" fillId="10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3" fillId="0" borderId="0"/>
    <xf numFmtId="0" fontId="37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9" fontId="37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44" fillId="0" borderId="17" applyNumberFormat="false" applyFill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3" fillId="0" borderId="0"/>
    <xf numFmtId="0" fontId="30" fillId="0" borderId="0" applyNumberFormat="false" applyFill="false" applyBorder="false" applyAlignment="false" applyProtection="false">
      <alignment vertical="center"/>
    </xf>
    <xf numFmtId="0" fontId="33" fillId="0" borderId="0"/>
    <xf numFmtId="0" fontId="37" fillId="11" borderId="0" applyNumberFormat="false" applyBorder="false" applyAlignment="false" applyProtection="false">
      <alignment vertical="center"/>
    </xf>
    <xf numFmtId="0" fontId="33" fillId="0" borderId="0"/>
    <xf numFmtId="0" fontId="37" fillId="11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49" fillId="25" borderId="21" applyNumberFormat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3" fillId="0" borderId="0"/>
    <xf numFmtId="0" fontId="28" fillId="27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0" borderId="0">
      <alignment vertical="center"/>
    </xf>
    <xf numFmtId="0" fontId="28" fillId="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0"/>
    <xf numFmtId="0" fontId="0" fillId="0" borderId="0">
      <alignment vertical="center"/>
    </xf>
    <xf numFmtId="0" fontId="37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33" fillId="0" borderId="0"/>
    <xf numFmtId="0" fontId="34" fillId="7" borderId="13" applyNumberFormat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3" fillId="0" borderId="0"/>
    <xf numFmtId="0" fontId="28" fillId="2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3" fillId="0" borderId="0"/>
    <xf numFmtId="0" fontId="31" fillId="5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3" fillId="0" borderId="0"/>
    <xf numFmtId="0" fontId="28" fillId="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3" fillId="0" borderId="0"/>
    <xf numFmtId="0" fontId="37" fillId="24" borderId="19" applyNumberFormat="false" applyFont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2" fillId="0" borderId="12" applyNumberFormat="false" applyFill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3" fillId="0" borderId="0"/>
    <xf numFmtId="0" fontId="37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47" fillId="7" borderId="14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3" fillId="0" borderId="0"/>
    <xf numFmtId="0" fontId="28" fillId="16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3" fillId="0" borderId="0"/>
    <xf numFmtId="0" fontId="42" fillId="0" borderId="0" applyNumberFormat="false" applyFill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30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0" borderId="0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0" borderId="0">
      <alignment vertical="center"/>
    </xf>
    <xf numFmtId="0" fontId="37" fillId="15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3" fillId="0" borderId="0"/>
    <xf numFmtId="0" fontId="32" fillId="0" borderId="0" applyNumberFormat="false" applyFill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7" fillId="10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19" borderId="0" applyNumberFormat="false" applyBorder="false" applyAlignment="false" applyProtection="false">
      <alignment vertical="center"/>
    </xf>
    <xf numFmtId="0" fontId="33" fillId="0" borderId="0"/>
    <xf numFmtId="0" fontId="28" fillId="20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3" fillId="0" borderId="0"/>
    <xf numFmtId="0" fontId="30" fillId="0" borderId="0" applyNumberFormat="false" applyFill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0" borderId="0">
      <alignment vertical="center"/>
    </xf>
    <xf numFmtId="0" fontId="44" fillId="0" borderId="17" applyNumberFormat="false" applyFill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3" fillId="0" borderId="0"/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3" fillId="0" borderId="0"/>
    <xf numFmtId="0" fontId="37" fillId="11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28" fillId="2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10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41" fillId="0" borderId="16" applyNumberFormat="false" applyFill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3" fillId="0" borderId="0"/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3" fillId="0" borderId="0"/>
    <xf numFmtId="0" fontId="28" fillId="8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3" fillId="0" borderId="0"/>
    <xf numFmtId="0" fontId="37" fillId="0" borderId="0">
      <alignment vertical="center"/>
    </xf>
    <xf numFmtId="0" fontId="28" fillId="27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3" fillId="0" borderId="0"/>
    <xf numFmtId="0" fontId="37" fillId="11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3" fillId="0" borderId="0"/>
    <xf numFmtId="0" fontId="31" fillId="5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21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3" fillId="0" borderId="0"/>
    <xf numFmtId="0" fontId="37" fillId="11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7" fillId="0" borderId="0">
      <alignment vertical="center"/>
    </xf>
    <xf numFmtId="0" fontId="37" fillId="21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0" borderId="0">
      <alignment vertical="center"/>
    </xf>
    <xf numFmtId="0" fontId="33" fillId="0" borderId="0"/>
    <xf numFmtId="0" fontId="28" fillId="4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3" fillId="0" borderId="0"/>
    <xf numFmtId="0" fontId="47" fillId="7" borderId="14" applyNumberFormat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7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21" borderId="0" applyNumberFormat="false" applyBorder="false" applyAlignment="false" applyProtection="false">
      <alignment vertical="center"/>
    </xf>
    <xf numFmtId="0" fontId="33" fillId="0" borderId="0"/>
    <xf numFmtId="0" fontId="49" fillId="25" borderId="21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33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4" fillId="7" borderId="13" applyNumberForma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3" fillId="0" borderId="0"/>
    <xf numFmtId="0" fontId="45" fillId="0" borderId="18" applyNumberFormat="false" applyFill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3" fillId="0" borderId="0"/>
    <xf numFmtId="0" fontId="37" fillId="19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3" fillId="0" borderId="0"/>
    <xf numFmtId="0" fontId="37" fillId="1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3" fillId="0" borderId="0"/>
    <xf numFmtId="0" fontId="63" fillId="0" borderId="0" applyNumberFormat="false" applyFill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44" fillId="0" borderId="17" applyNumberFormat="false" applyFill="false" applyAlignment="false" applyProtection="false">
      <alignment vertical="center"/>
    </xf>
    <xf numFmtId="0" fontId="33" fillId="0" borderId="0"/>
    <xf numFmtId="0" fontId="39" fillId="12" borderId="14" applyNumberForma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3" fillId="0" borderId="0"/>
    <xf numFmtId="0" fontId="37" fillId="21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51" fillId="43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3" fillId="0" borderId="0"/>
    <xf numFmtId="0" fontId="37" fillId="18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3" fillId="0" borderId="0"/>
    <xf numFmtId="0" fontId="37" fillId="24" borderId="19" applyNumberFormat="false" applyFont="false" applyAlignment="false" applyProtection="false">
      <alignment vertical="center"/>
    </xf>
    <xf numFmtId="0" fontId="33" fillId="0" borderId="0"/>
    <xf numFmtId="0" fontId="47" fillId="7" borderId="14" applyNumberFormat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7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8" fillId="20" borderId="0" applyNumberFormat="false" applyBorder="false" applyAlignment="false" applyProtection="false">
      <alignment vertical="center"/>
    </xf>
    <xf numFmtId="0" fontId="35" fillId="41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3" fillId="0" borderId="0"/>
    <xf numFmtId="0" fontId="37" fillId="0" borderId="0">
      <alignment vertical="center"/>
    </xf>
    <xf numFmtId="0" fontId="29" fillId="0" borderId="11" applyNumberFormat="false" applyFill="false" applyAlignment="false" applyProtection="false">
      <alignment vertical="center"/>
    </xf>
    <xf numFmtId="0" fontId="33" fillId="0" borderId="0">
      <alignment vertical="center"/>
    </xf>
    <xf numFmtId="0" fontId="33" fillId="0" borderId="0"/>
    <xf numFmtId="0" fontId="28" fillId="21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6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7" fillId="0" borderId="0">
      <alignment vertical="center"/>
    </xf>
    <xf numFmtId="0" fontId="47" fillId="7" borderId="14" applyNumberFormat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60" fillId="0" borderId="25" applyNumberFormat="false" applyFill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3" fillId="0" borderId="0"/>
    <xf numFmtId="0" fontId="37" fillId="18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49" fillId="25" borderId="21" applyNumberFormat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7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51" fillId="45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5" fillId="46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43" fillId="19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2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0" borderId="0">
      <alignment vertical="center"/>
    </xf>
    <xf numFmtId="0" fontId="28" fillId="8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58" fillId="34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3" fillId="0" borderId="0"/>
    <xf numFmtId="0" fontId="46" fillId="17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16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5" fillId="47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51" fillId="36" borderId="0" applyNumberFormat="false" applyBorder="false" applyAlignment="false" applyProtection="false">
      <alignment vertical="center"/>
    </xf>
    <xf numFmtId="0" fontId="33" fillId="0" borderId="0"/>
    <xf numFmtId="0" fontId="37" fillId="19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3" fillId="0" borderId="0"/>
    <xf numFmtId="0" fontId="33" fillId="0" borderId="0"/>
    <xf numFmtId="0" fontId="53" fillId="32" borderId="23" applyNumberFormat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10" borderId="0" applyNumberFormat="false" applyBorder="false" applyAlignment="false" applyProtection="false">
      <alignment vertical="center"/>
    </xf>
    <xf numFmtId="0" fontId="61" fillId="3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62" fillId="39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5" fillId="48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3" fillId="0" borderId="0"/>
    <xf numFmtId="0" fontId="0" fillId="42" borderId="26" applyNumberFormat="false" applyFont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54" fillId="0" borderId="25" applyNumberFormat="false" applyFill="false" applyAlignment="false" applyProtection="false">
      <alignment vertical="center"/>
    </xf>
    <xf numFmtId="0" fontId="33" fillId="0" borderId="0"/>
    <xf numFmtId="0" fontId="37" fillId="0" borderId="0">
      <alignment vertical="center"/>
    </xf>
    <xf numFmtId="0" fontId="31" fillId="5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51" fillId="49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0" borderId="0"/>
    <xf numFmtId="0" fontId="33" fillId="0" borderId="0"/>
    <xf numFmtId="0" fontId="64" fillId="50" borderId="23" applyNumberForma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65" fillId="51" borderId="27" applyNumberFormat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52" fillId="32" borderId="22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50" fillId="0" borderId="24" applyNumberFormat="false" applyFill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9" fillId="12" borderId="14" applyNumberFormat="false" applyAlignment="false" applyProtection="false">
      <alignment vertical="center"/>
    </xf>
    <xf numFmtId="0" fontId="33" fillId="0" borderId="0"/>
    <xf numFmtId="0" fontId="29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51" fillId="52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5" fillId="35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3" fillId="0" borderId="0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51" fillId="40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51" fillId="5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28" fillId="14" borderId="0" applyNumberFormat="false" applyBorder="false" applyAlignment="false" applyProtection="false">
      <alignment vertical="center"/>
    </xf>
    <xf numFmtId="0" fontId="51" fillId="33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5" fillId="37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5" fillId="55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47" fillId="7" borderId="14" applyNumberForma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3" fillId="0" borderId="0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18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5" fillId="56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51" fillId="31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37" fillId="0" borderId="0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0" borderId="0">
      <alignment vertical="center"/>
    </xf>
    <xf numFmtId="0" fontId="44" fillId="0" borderId="17" applyNumberFormat="false" applyFill="false" applyAlignment="false" applyProtection="false">
      <alignment vertical="center"/>
    </xf>
    <xf numFmtId="0" fontId="35" fillId="53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44" fillId="0" borderId="17" applyNumberFormat="false" applyFill="false" applyAlignment="false" applyProtection="false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2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28" fillId="8" borderId="0" applyNumberFormat="false" applyBorder="false" applyAlignment="false" applyProtection="false">
      <alignment vertical="center"/>
    </xf>
    <xf numFmtId="0" fontId="33" fillId="0" borderId="0"/>
    <xf numFmtId="0" fontId="37" fillId="22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33" fillId="0" borderId="0"/>
    <xf numFmtId="0" fontId="32" fillId="0" borderId="0" applyNumberFormat="false" applyFill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51" fillId="44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0"/>
    <xf numFmtId="0" fontId="41" fillId="0" borderId="16" applyNumberFormat="false" applyFill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51" fillId="30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3" fillId="0" borderId="0"/>
    <xf numFmtId="0" fontId="28" fillId="27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51" fillId="29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3" fillId="0" borderId="0"/>
    <xf numFmtId="0" fontId="50" fillId="0" borderId="0" applyNumberFormat="false" applyFill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3" fillId="0" borderId="0"/>
    <xf numFmtId="0" fontId="28" fillId="14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3" fillId="0" borderId="0"/>
    <xf numFmtId="0" fontId="37" fillId="11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16" borderId="0" applyNumberFormat="false" applyBorder="false" applyAlignment="false" applyProtection="false">
      <alignment vertical="center"/>
    </xf>
    <xf numFmtId="0" fontId="33" fillId="0" borderId="0"/>
    <xf numFmtId="0" fontId="33" fillId="0" borderId="0"/>
    <xf numFmtId="0" fontId="32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0" borderId="0">
      <alignment vertical="center"/>
    </xf>
    <xf numFmtId="0" fontId="28" fillId="14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0"/>
    <xf numFmtId="0" fontId="39" fillId="12" borderId="14" applyNumberFormat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0" borderId="0">
      <alignment vertical="center"/>
    </xf>
    <xf numFmtId="0" fontId="32" fillId="0" borderId="12" applyNumberFormat="false" applyFill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7" borderId="0" applyNumberFormat="false" applyBorder="false" applyAlignment="false" applyProtection="false">
      <alignment vertical="center"/>
    </xf>
    <xf numFmtId="0" fontId="33" fillId="0" borderId="0"/>
    <xf numFmtId="0" fontId="28" fillId="4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0" borderId="0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0" borderId="0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0" borderId="0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3" fillId="0" borderId="0">
      <alignment vertical="center"/>
    </xf>
    <xf numFmtId="0" fontId="37" fillId="19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28" fillId="8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3" fillId="0" borderId="0"/>
    <xf numFmtId="0" fontId="33" fillId="0" borderId="0"/>
    <xf numFmtId="0" fontId="37" fillId="24" borderId="19" applyNumberFormat="false" applyFont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0" borderId="0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0"/>
    <xf numFmtId="0" fontId="28" fillId="23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3" fillId="0" borderId="0"/>
    <xf numFmtId="0" fontId="48" fillId="0" borderId="20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41" fillId="0" borderId="16" applyNumberFormat="false" applyFill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3" fillId="0" borderId="0"/>
    <xf numFmtId="0" fontId="28" fillId="23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43" fillId="19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7" fillId="0" borderId="0">
      <alignment vertical="center"/>
    </xf>
    <xf numFmtId="0" fontId="33" fillId="0" borderId="0"/>
    <xf numFmtId="0" fontId="37" fillId="2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3" fillId="0" borderId="0"/>
    <xf numFmtId="0" fontId="33" fillId="0" borderId="0"/>
    <xf numFmtId="0" fontId="37" fillId="2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0" borderId="0">
      <alignment vertical="center"/>
    </xf>
    <xf numFmtId="0" fontId="28" fillId="2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3" fillId="0" borderId="0"/>
    <xf numFmtId="0" fontId="37" fillId="15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0" borderId="0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3" fillId="0" borderId="0"/>
    <xf numFmtId="0" fontId="37" fillId="24" borderId="19" applyNumberFormat="false" applyFont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0" borderId="0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3" fillId="0" borderId="0"/>
    <xf numFmtId="0" fontId="45" fillId="0" borderId="18" applyNumberFormat="false" applyFill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7" borderId="14" applyNumberForma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7" fillId="15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3" fillId="0" borderId="0"/>
    <xf numFmtId="0" fontId="37" fillId="22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3" fillId="0" borderId="0"/>
    <xf numFmtId="0" fontId="28" fillId="4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9" fillId="12" borderId="14" applyNumberFormat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8" fillId="8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7" fillId="0" borderId="0">
      <alignment vertical="center"/>
    </xf>
    <xf numFmtId="0" fontId="33" fillId="0" borderId="0"/>
    <xf numFmtId="0" fontId="43" fillId="19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3" fillId="0" borderId="0"/>
    <xf numFmtId="0" fontId="28" fillId="27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/>
    <xf numFmtId="0" fontId="42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3" fillId="0" borderId="0"/>
    <xf numFmtId="0" fontId="44" fillId="0" borderId="17" applyNumberFormat="false" applyFill="false" applyAlignment="false" applyProtection="false">
      <alignment vertical="center"/>
    </xf>
    <xf numFmtId="0" fontId="37" fillId="0" borderId="0">
      <alignment vertical="center"/>
    </xf>
    <xf numFmtId="0" fontId="32" fillId="0" borderId="12" applyNumberFormat="false" applyFill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0"/>
    <xf numFmtId="0" fontId="37" fillId="24" borderId="19" applyNumberFormat="false" applyFont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0" borderId="0">
      <alignment vertical="center"/>
    </xf>
    <xf numFmtId="0" fontId="33" fillId="0" borderId="0"/>
    <xf numFmtId="0" fontId="37" fillId="19" borderId="0" applyNumberFormat="false" applyBorder="false" applyAlignment="false" applyProtection="false">
      <alignment vertical="center"/>
    </xf>
    <xf numFmtId="0" fontId="33" fillId="0" borderId="0"/>
    <xf numFmtId="0" fontId="37" fillId="18" borderId="0" applyNumberFormat="false" applyBorder="false" applyAlignment="false" applyProtection="false">
      <alignment vertical="center"/>
    </xf>
    <xf numFmtId="0" fontId="33" fillId="0" borderId="0"/>
    <xf numFmtId="0" fontId="33" fillId="0" borderId="0"/>
    <xf numFmtId="0" fontId="37" fillId="10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20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3" fillId="0" borderId="0"/>
    <xf numFmtId="0" fontId="28" fillId="16" borderId="0" applyNumberFormat="false" applyBorder="false" applyAlignment="false" applyProtection="false">
      <alignment vertical="center"/>
    </xf>
    <xf numFmtId="0" fontId="33" fillId="0" borderId="0"/>
    <xf numFmtId="0" fontId="42" fillId="0" borderId="0" applyNumberFormat="false" applyFill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49" fillId="25" borderId="21" applyNumberFormat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37" fillId="0" borderId="0">
      <alignment vertical="center"/>
    </xf>
    <xf numFmtId="0" fontId="40" fillId="0" borderId="15" applyNumberFormat="false" applyFill="false" applyAlignment="false" applyProtection="false">
      <alignment vertical="center"/>
    </xf>
    <xf numFmtId="0" fontId="37" fillId="0" borderId="0">
      <alignment vertical="center"/>
    </xf>
    <xf numFmtId="0" fontId="39" fillId="12" borderId="14" applyNumberFormat="false" applyAlignment="false" applyProtection="false">
      <alignment vertical="center"/>
    </xf>
    <xf numFmtId="0" fontId="33" fillId="0" borderId="0">
      <alignment vertical="center"/>
    </xf>
    <xf numFmtId="0" fontId="37" fillId="11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3" fillId="0" borderId="0"/>
    <xf numFmtId="0" fontId="37" fillId="12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15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5" fillId="9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45" fillId="0" borderId="18" applyNumberFormat="false" applyFill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3" fillId="0" borderId="0"/>
    <xf numFmtId="0" fontId="46" fillId="17" borderId="0" applyNumberFormat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3" fillId="0" borderId="0"/>
    <xf numFmtId="0" fontId="37" fillId="19" borderId="0" applyNumberFormat="false" applyBorder="false" applyAlignment="false" applyProtection="false">
      <alignment vertical="center"/>
    </xf>
    <xf numFmtId="0" fontId="0" fillId="0" borderId="0"/>
    <xf numFmtId="0" fontId="33" fillId="0" borderId="0">
      <alignment vertical="center"/>
    </xf>
    <xf numFmtId="0" fontId="46" fillId="17" borderId="0" applyNumberFormat="false" applyBorder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37" fillId="24" borderId="19" applyNumberFormat="false" applyFont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7" fillId="0" borderId="0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28" fillId="6" borderId="0" applyNumberFormat="false" applyBorder="false" applyAlignment="false" applyProtection="false">
      <alignment vertical="center"/>
    </xf>
    <xf numFmtId="0" fontId="33" fillId="0" borderId="0"/>
    <xf numFmtId="0" fontId="33" fillId="0" borderId="0"/>
    <xf numFmtId="0" fontId="32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37" fillId="17" borderId="0" applyNumberFormat="false" applyBorder="false" applyAlignment="false" applyProtection="false">
      <alignment vertical="center"/>
    </xf>
    <xf numFmtId="0" fontId="47" fillId="7" borderId="14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4" fillId="7" borderId="13" applyNumberFormat="false" applyAlignment="false" applyProtection="false">
      <alignment vertical="center"/>
    </xf>
    <xf numFmtId="0" fontId="33" fillId="0" borderId="0"/>
    <xf numFmtId="0" fontId="28" fillId="6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justify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0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left" vertical="center"/>
    </xf>
    <xf numFmtId="180" fontId="7" fillId="0" borderId="4" xfId="1635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right" vertical="center"/>
    </xf>
    <xf numFmtId="0" fontId="5" fillId="2" borderId="5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vertical="center"/>
    </xf>
    <xf numFmtId="0" fontId="0" fillId="3" borderId="0" xfId="0" applyFill="true">
      <alignment vertical="center"/>
    </xf>
    <xf numFmtId="0" fontId="8" fillId="3" borderId="0" xfId="0" applyFont="true" applyFill="true" applyAlignment="true">
      <alignment vertical="center"/>
    </xf>
    <xf numFmtId="0" fontId="2" fillId="3" borderId="0" xfId="0" applyFont="true" applyFill="true" applyAlignment="true">
      <alignment horizontal="justify" vertical="center"/>
    </xf>
    <xf numFmtId="0" fontId="3" fillId="3" borderId="0" xfId="0" applyFont="true" applyFill="true" applyAlignment="true">
      <alignment horizontal="center" vertical="center"/>
    </xf>
    <xf numFmtId="0" fontId="4" fillId="3" borderId="0" xfId="0" applyFont="true" applyFill="true" applyAlignment="true">
      <alignment horizontal="right" vertical="center"/>
    </xf>
    <xf numFmtId="0" fontId="9" fillId="3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2" fillId="3" borderId="2" xfId="0" applyFont="true" applyFill="true" applyBorder="true" applyAlignment="true">
      <alignment horizontal="center" vertical="center" wrapText="true"/>
    </xf>
    <xf numFmtId="0" fontId="1" fillId="3" borderId="2" xfId="0" applyFont="true" applyFill="true" applyBorder="true" applyAlignment="true">
      <alignment horizontal="left" vertical="center" wrapText="true"/>
    </xf>
    <xf numFmtId="0" fontId="10" fillId="3" borderId="2" xfId="0" applyFont="true" applyFill="true" applyBorder="true" applyAlignment="true">
      <alignment horizontal="center" vertical="center" wrapText="true"/>
    </xf>
    <xf numFmtId="0" fontId="1" fillId="3" borderId="2" xfId="0" applyFont="true" applyFill="true" applyBorder="true" applyAlignment="true">
      <alignment horizontal="left" vertical="center"/>
    </xf>
    <xf numFmtId="0" fontId="1" fillId="3" borderId="2" xfId="0" applyFont="true" applyFill="true" applyBorder="true" applyAlignment="true">
      <alignment horizontal="center" vertical="center"/>
    </xf>
    <xf numFmtId="0" fontId="1" fillId="3" borderId="2" xfId="0" applyFont="true" applyFill="true" applyBorder="true" applyAlignment="true">
      <alignment vertical="center"/>
    </xf>
    <xf numFmtId="0" fontId="1" fillId="3" borderId="2" xfId="0" applyFont="true" applyFill="true" applyBorder="true">
      <alignment vertical="center"/>
    </xf>
    <xf numFmtId="0" fontId="0" fillId="3" borderId="0" xfId="0" applyFill="true" applyAlignment="true">
      <alignment vertical="center"/>
    </xf>
    <xf numFmtId="0" fontId="0" fillId="3" borderId="0" xfId="0" applyFill="true" applyAlignment="true">
      <alignment horizontal="center" vertical="center"/>
    </xf>
    <xf numFmtId="0" fontId="11" fillId="0" borderId="0" xfId="0" applyFont="true" applyFill="true" applyAlignment="true">
      <alignment horizontal="left" vertical="center" wrapText="true"/>
    </xf>
    <xf numFmtId="0" fontId="6" fillId="3" borderId="0" xfId="0" applyFont="true" applyFill="true" applyAlignment="true">
      <alignment horizontal="right" vertical="center"/>
    </xf>
    <xf numFmtId="0" fontId="1" fillId="3" borderId="2" xfId="0" applyFont="true" applyFill="true" applyBorder="true" applyAlignment="true">
      <alignment horizontal="center" vertical="center" wrapText="true"/>
    </xf>
    <xf numFmtId="179" fontId="1" fillId="3" borderId="2" xfId="0" applyNumberFormat="true" applyFont="true" applyFill="true" applyBorder="true" applyAlignment="true">
      <alignment horizontal="center" vertical="center" wrapText="true"/>
    </xf>
    <xf numFmtId="0" fontId="12" fillId="3" borderId="2" xfId="0" applyFont="true" applyFill="true" applyBorder="true" applyAlignment="true">
      <alignment horizontal="center" vertical="center" wrapText="true"/>
    </xf>
    <xf numFmtId="180" fontId="12" fillId="3" borderId="2" xfId="0" applyNumberFormat="true" applyFont="true" applyFill="true" applyBorder="true" applyAlignment="true">
      <alignment horizontal="center" vertical="center" wrapText="true"/>
    </xf>
    <xf numFmtId="0" fontId="1" fillId="3" borderId="2" xfId="0" applyFont="true" applyFill="true" applyBorder="true" applyAlignment="true">
      <alignment vertical="center" wrapText="true"/>
    </xf>
    <xf numFmtId="0" fontId="13" fillId="3" borderId="2" xfId="0" applyFont="true" applyFill="true" applyBorder="true" applyAlignment="true">
      <alignment vertical="center"/>
    </xf>
    <xf numFmtId="180" fontId="1" fillId="3" borderId="2" xfId="0" applyNumberFormat="true" applyFont="true" applyFill="true" applyBorder="true" applyAlignment="true">
      <alignment horizontal="center" vertical="center" wrapText="true"/>
    </xf>
    <xf numFmtId="0" fontId="0" fillId="3" borderId="0" xfId="0" applyFont="true" applyFill="true" applyAlignment="true">
      <alignment vertical="center"/>
    </xf>
    <xf numFmtId="0" fontId="14" fillId="3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5" fillId="3" borderId="0" xfId="0" applyFont="true" applyFill="true" applyAlignment="true">
      <alignment horizontal="center" vertical="center"/>
    </xf>
    <xf numFmtId="0" fontId="1" fillId="3" borderId="0" xfId="0" applyFont="true" applyFill="true" applyAlignment="true">
      <alignment horizontal="right" vertical="center"/>
    </xf>
    <xf numFmtId="0" fontId="0" fillId="3" borderId="1" xfId="0" applyFont="true" applyFill="true" applyBorder="true" applyAlignment="true">
      <alignment vertical="center"/>
    </xf>
    <xf numFmtId="0" fontId="12" fillId="3" borderId="2" xfId="0" applyFont="true" applyFill="true" applyBorder="true" applyAlignment="true">
      <alignment horizontal="left" vertical="center" wrapText="true"/>
    </xf>
    <xf numFmtId="179" fontId="1" fillId="0" borderId="2" xfId="0" applyNumberFormat="true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vertical="center"/>
    </xf>
    <xf numFmtId="180" fontId="1" fillId="0" borderId="2" xfId="0" applyNumberFormat="true" applyFont="true" applyFill="true" applyBorder="true" applyAlignment="true">
      <alignment horizontal="center" vertical="center" wrapText="true"/>
    </xf>
    <xf numFmtId="0" fontId="1" fillId="3" borderId="6" xfId="0" applyFont="true" applyFill="true" applyBorder="true" applyAlignment="true">
      <alignment horizontal="left" vertical="center" wrapText="true"/>
    </xf>
    <xf numFmtId="0" fontId="1" fillId="3" borderId="6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180" fontId="4" fillId="0" borderId="2" xfId="0" applyNumberFormat="true" applyFont="true" applyFill="true" applyBorder="true" applyAlignment="true">
      <alignment horizontal="center" vertical="center" wrapText="true"/>
    </xf>
    <xf numFmtId="0" fontId="12" fillId="3" borderId="2" xfId="0" applyFont="true" applyFill="true" applyBorder="true" applyAlignment="true">
      <alignment horizontal="left" vertical="center" wrapText="true" indent="2"/>
    </xf>
    <xf numFmtId="0" fontId="1" fillId="3" borderId="2" xfId="0" applyFont="true" applyFill="true" applyBorder="true" applyAlignment="true">
      <alignment horizontal="left" vertical="center" wrapText="true" indent="2"/>
    </xf>
    <xf numFmtId="0" fontId="1" fillId="0" borderId="2" xfId="0" applyFont="true" applyFill="true" applyBorder="true" applyAlignment="true">
      <alignment horizontal="left" vertical="center" wrapText="true" indent="2"/>
    </xf>
    <xf numFmtId="179" fontId="12" fillId="3" borderId="2" xfId="0" applyNumberFormat="true" applyFont="true" applyFill="true" applyBorder="true" applyAlignment="true">
      <alignment horizontal="left" vertical="center" wrapText="true"/>
    </xf>
    <xf numFmtId="180" fontId="12" fillId="0" borderId="2" xfId="0" applyNumberFormat="true" applyFont="true" applyFill="true" applyBorder="true" applyAlignment="true">
      <alignment horizontal="center" vertical="center" wrapText="true"/>
    </xf>
    <xf numFmtId="179" fontId="12" fillId="3" borderId="2" xfId="0" applyNumberFormat="true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left" vertical="center" wrapText="true"/>
    </xf>
    <xf numFmtId="10" fontId="0" fillId="3" borderId="0" xfId="845" applyNumberFormat="true" applyFont="true" applyFill="true" applyAlignment="true">
      <alignment vertical="center"/>
    </xf>
    <xf numFmtId="0" fontId="16" fillId="3" borderId="2" xfId="0" applyFont="true" applyFill="true" applyBorder="true" applyAlignment="true">
      <alignment vertical="center"/>
    </xf>
    <xf numFmtId="0" fontId="0" fillId="3" borderId="0" xfId="0" applyFont="true" applyFill="true" applyBorder="true" applyAlignment="true">
      <alignment vertical="center"/>
    </xf>
    <xf numFmtId="0" fontId="0" fillId="3" borderId="0" xfId="0" applyFont="true" applyFill="true" applyBorder="true" applyAlignment="true">
      <alignment horizontal="center" vertical="center"/>
    </xf>
    <xf numFmtId="0" fontId="5" fillId="3" borderId="0" xfId="0" applyFont="true" applyFill="true" applyBorder="true" applyAlignment="true">
      <alignment horizontal="justify" vertical="center"/>
    </xf>
    <xf numFmtId="178" fontId="0" fillId="3" borderId="0" xfId="0" applyNumberFormat="true" applyFont="true" applyFill="true" applyBorder="true" applyAlignment="true">
      <alignment horizontal="center" vertical="center"/>
    </xf>
    <xf numFmtId="0" fontId="3" fillId="3" borderId="0" xfId="0" applyFont="true" applyFill="true" applyBorder="true" applyAlignment="true">
      <alignment horizontal="center" vertical="center"/>
    </xf>
    <xf numFmtId="178" fontId="3" fillId="3" borderId="0" xfId="0" applyNumberFormat="true" applyFont="true" applyFill="true" applyBorder="true" applyAlignment="true">
      <alignment horizontal="center" vertical="center"/>
    </xf>
    <xf numFmtId="0" fontId="17" fillId="3" borderId="0" xfId="0" applyFont="true" applyFill="true" applyBorder="true" applyAlignment="true">
      <alignment horizontal="right" vertical="center"/>
    </xf>
    <xf numFmtId="178" fontId="0" fillId="3" borderId="1" xfId="0" applyNumberFormat="true" applyFont="true" applyFill="true" applyBorder="true" applyAlignment="true">
      <alignment horizontal="center" vertical="center"/>
    </xf>
    <xf numFmtId="0" fontId="5" fillId="3" borderId="2" xfId="0" applyFont="true" applyFill="true" applyBorder="true" applyAlignment="true">
      <alignment horizontal="center" vertical="center"/>
    </xf>
    <xf numFmtId="178" fontId="5" fillId="3" borderId="2" xfId="0" applyNumberFormat="true" applyFont="true" applyFill="true" applyBorder="true" applyAlignment="true">
      <alignment horizontal="center" vertical="center" wrapText="true"/>
    </xf>
    <xf numFmtId="178" fontId="5" fillId="3" borderId="0" xfId="0" applyNumberFormat="true" applyFont="true" applyFill="true" applyBorder="true" applyAlignment="true">
      <alignment horizontal="center" vertical="center" wrapText="true"/>
    </xf>
    <xf numFmtId="178" fontId="5" fillId="3" borderId="3" xfId="0" applyNumberFormat="true" applyFont="true" applyFill="true" applyBorder="true" applyAlignment="true">
      <alignment horizontal="center" vertical="center" wrapText="true"/>
    </xf>
    <xf numFmtId="0" fontId="12" fillId="3" borderId="2" xfId="0" applyFont="true" applyFill="true" applyBorder="true" applyAlignment="true">
      <alignment horizontal="left" vertical="center"/>
    </xf>
    <xf numFmtId="180" fontId="12" fillId="3" borderId="2" xfId="0" applyNumberFormat="true" applyFont="true" applyFill="true" applyBorder="true" applyAlignment="true">
      <alignment horizontal="center" vertical="center"/>
    </xf>
    <xf numFmtId="180" fontId="6" fillId="0" borderId="2" xfId="0" applyNumberFormat="true" applyFont="true" applyFill="true" applyBorder="true" applyAlignment="true">
      <alignment horizontal="center" vertical="center"/>
    </xf>
    <xf numFmtId="180" fontId="1" fillId="3" borderId="1" xfId="0" applyNumberFormat="true" applyFont="true" applyFill="true" applyBorder="true" applyAlignment="true">
      <alignment horizontal="center" vertical="center"/>
    </xf>
    <xf numFmtId="0" fontId="12" fillId="3" borderId="0" xfId="0" applyFont="true" applyFill="true" applyBorder="true" applyAlignment="true">
      <alignment horizontal="left" vertical="center" wrapText="true"/>
    </xf>
    <xf numFmtId="178" fontId="12" fillId="3" borderId="0" xfId="0" applyNumberFormat="true" applyFont="true" applyFill="true" applyBorder="true" applyAlignment="true">
      <alignment horizontal="center" vertical="center"/>
    </xf>
    <xf numFmtId="178" fontId="5" fillId="3" borderId="7" xfId="0" applyNumberFormat="true" applyFont="true" applyFill="true" applyBorder="true" applyAlignment="true">
      <alignment horizontal="center" vertical="center" wrapText="true"/>
    </xf>
    <xf numFmtId="178" fontId="5" fillId="3" borderId="8" xfId="0" applyNumberFormat="true" applyFont="true" applyFill="true" applyBorder="true" applyAlignment="true">
      <alignment horizontal="center" vertical="center" wrapText="true"/>
    </xf>
    <xf numFmtId="180" fontId="6" fillId="3" borderId="2" xfId="0" applyNumberFormat="true" applyFont="true" applyFill="true" applyBorder="true" applyAlignment="true">
      <alignment horizontal="center" vertical="center"/>
    </xf>
    <xf numFmtId="178" fontId="18" fillId="3" borderId="1" xfId="0" applyNumberFormat="true" applyFont="true" applyFill="true" applyBorder="true" applyAlignment="true">
      <alignment horizontal="center" vertical="center"/>
    </xf>
    <xf numFmtId="178" fontId="5" fillId="3" borderId="9" xfId="0" applyNumberFormat="true" applyFont="true" applyFill="true" applyBorder="true" applyAlignment="true">
      <alignment horizontal="center" vertical="center" wrapText="true"/>
    </xf>
    <xf numFmtId="178" fontId="5" fillId="3" borderId="10" xfId="0" applyNumberFormat="true" applyFont="true" applyFill="true" applyBorder="true" applyAlignment="true">
      <alignment horizontal="center" vertical="center" wrapText="true"/>
    </xf>
    <xf numFmtId="0" fontId="5" fillId="3" borderId="0" xfId="0" applyFont="true" applyFill="true" applyAlignment="true">
      <alignment horizontal="justify" vertical="center"/>
    </xf>
    <xf numFmtId="0" fontId="5" fillId="3" borderId="0" xfId="0" applyFont="true" applyFill="true" applyAlignment="true">
      <alignment horizontal="center" vertical="center"/>
    </xf>
    <xf numFmtId="0" fontId="19" fillId="3" borderId="0" xfId="0" applyFont="true" applyFill="true" applyAlignment="true">
      <alignment horizontal="right" vertical="center"/>
    </xf>
    <xf numFmtId="0" fontId="19" fillId="3" borderId="0" xfId="0" applyFont="true" applyFill="true" applyAlignment="true">
      <alignment horizontal="center" vertical="center"/>
    </xf>
    <xf numFmtId="0" fontId="20" fillId="3" borderId="2" xfId="0" applyFont="true" applyFill="true" applyBorder="true" applyAlignment="true">
      <alignment horizontal="center" vertical="center" wrapText="true"/>
    </xf>
    <xf numFmtId="0" fontId="21" fillId="3" borderId="2" xfId="0" applyFont="true" applyFill="true" applyBorder="true" applyAlignment="true">
      <alignment horizontal="left" vertical="center"/>
    </xf>
    <xf numFmtId="0" fontId="21" fillId="3" borderId="2" xfId="0" applyFont="true" applyFill="true" applyBorder="true" applyAlignment="true">
      <alignment horizontal="center" vertical="center"/>
    </xf>
    <xf numFmtId="0" fontId="21" fillId="3" borderId="2" xfId="0" applyFont="true" applyFill="true" applyBorder="true" applyAlignment="true">
      <alignment horizontal="left" vertical="center" wrapText="true"/>
    </xf>
    <xf numFmtId="0" fontId="21" fillId="3" borderId="2" xfId="0" applyFont="true" applyFill="true" applyBorder="true" applyAlignment="true">
      <alignment horizontal="center" vertical="center" wrapText="true"/>
    </xf>
    <xf numFmtId="0" fontId="21" fillId="3" borderId="2" xfId="0" applyFont="true" applyFill="true" applyBorder="true" applyAlignment="true">
      <alignment vertical="center"/>
    </xf>
    <xf numFmtId="0" fontId="0" fillId="3" borderId="2" xfId="0" applyFill="true" applyBorder="true" applyAlignment="true">
      <alignment vertical="center"/>
    </xf>
    <xf numFmtId="0" fontId="18" fillId="3" borderId="0" xfId="0" applyFont="true" applyFill="true" applyAlignment="true">
      <alignment horizontal="right" vertical="center"/>
    </xf>
    <xf numFmtId="0" fontId="22" fillId="3" borderId="0" xfId="0" applyFont="true" applyFill="true" applyAlignment="true">
      <alignment vertical="center"/>
    </xf>
    <xf numFmtId="0" fontId="12" fillId="3" borderId="0" xfId="0" applyFont="true" applyFill="true" applyAlignment="true">
      <alignment horizontal="right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3" fillId="2" borderId="2" xfId="0" applyFont="true" applyFill="true" applyBorder="true" applyAlignment="true">
      <alignment horizontal="center" vertical="center"/>
    </xf>
    <xf numFmtId="0" fontId="22" fillId="3" borderId="2" xfId="0" applyFont="true" applyFill="true" applyBorder="true" applyAlignment="true">
      <alignment vertical="center"/>
    </xf>
    <xf numFmtId="10" fontId="0" fillId="3" borderId="0" xfId="845" applyNumberFormat="true" applyFont="true" applyFill="true">
      <alignment vertical="center"/>
    </xf>
    <xf numFmtId="10" fontId="0" fillId="3" borderId="0" xfId="845" applyNumberFormat="true" applyFill="true" applyAlignment="true">
      <alignment vertical="center"/>
    </xf>
    <xf numFmtId="0" fontId="23" fillId="0" borderId="2" xfId="0" applyFont="true" applyFill="true" applyBorder="true" applyAlignment="true">
      <alignment horizontal="center" vertical="center"/>
    </xf>
    <xf numFmtId="177" fontId="0" fillId="3" borderId="0" xfId="845" applyNumberFormat="true" applyFill="true" applyAlignment="true">
      <alignment vertical="center"/>
    </xf>
    <xf numFmtId="176" fontId="0" fillId="3" borderId="0" xfId="845" applyNumberFormat="true" applyFill="true" applyAlignment="true">
      <alignment vertical="center"/>
    </xf>
    <xf numFmtId="10" fontId="22" fillId="3" borderId="0" xfId="845" applyNumberFormat="true" applyFont="true" applyFill="true">
      <alignment vertical="center"/>
    </xf>
    <xf numFmtId="0" fontId="1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justify" vertical="center"/>
    </xf>
    <xf numFmtId="0" fontId="3" fillId="0" borderId="0" xfId="0" applyFont="true" applyFill="true" applyAlignment="true">
      <alignment horizontal="center" vertical="center"/>
    </xf>
    <xf numFmtId="0" fontId="12" fillId="0" borderId="1" xfId="0" applyFont="true" applyFill="true" applyBorder="true" applyAlignment="true">
      <alignment horizontal="right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24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vertical="center"/>
    </xf>
    <xf numFmtId="0" fontId="12" fillId="0" borderId="2" xfId="0" applyFont="true" applyFill="true" applyBorder="true" applyAlignment="true">
      <alignment horizontal="center" vertical="center" wrapText="true"/>
    </xf>
    <xf numFmtId="0" fontId="25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26" fillId="0" borderId="2" xfId="0" applyFont="true" applyFill="true" applyBorder="true" applyAlignment="true">
      <alignment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27" fillId="0" borderId="2" xfId="0" applyFont="true" applyFill="true" applyBorder="true" applyAlignment="true">
      <alignment horizontal="left" vertical="center"/>
    </xf>
    <xf numFmtId="2" fontId="1" fillId="0" borderId="2" xfId="0" applyNumberFormat="true" applyFont="true" applyFill="true" applyBorder="true" applyAlignment="true">
      <alignment horizontal="center" vertical="center" wrapText="true"/>
    </xf>
    <xf numFmtId="0" fontId="23" fillId="3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left" vertical="center"/>
    </xf>
  </cellXfs>
  <cellStyles count="1678">
    <cellStyle name="常规" xfId="0" builtinId="0"/>
    <cellStyle name="强调文字颜色 5 3 2" xfId="1"/>
    <cellStyle name="60% - 强调文字颜色 4 2 4 2" xfId="2"/>
    <cellStyle name="20% - 强调文字颜色 4 3" xfId="3"/>
    <cellStyle name="差 2" xfId="4"/>
    <cellStyle name="检查单元格 2 3 3" xfId="5"/>
    <cellStyle name="20% - 强调文字颜色 5 3 2 4" xfId="6"/>
    <cellStyle name="40% - 强调文字颜色 4 3 3 2" xfId="7"/>
    <cellStyle name="常规 6 2 3 2" xfId="8"/>
    <cellStyle name="20% - 强调文字颜色 6 3 3" xfId="9"/>
    <cellStyle name="常规 3 3" xfId="10"/>
    <cellStyle name="40% - 强调文字颜色 1 3 2" xfId="11"/>
    <cellStyle name="常规 4 2 2 3" xfId="12"/>
    <cellStyle name="60% - 强调文字颜色 5 2 3 2 2" xfId="13"/>
    <cellStyle name="标题 5 2 2 2" xfId="14"/>
    <cellStyle name="20% - 强调文字颜色 2 2 3 3" xfId="15"/>
    <cellStyle name="40% - 强调文字颜色 3 3 2 2 3" xfId="16"/>
    <cellStyle name="40% - 强调文字颜色 6 3 2 2 2 2" xfId="17"/>
    <cellStyle name="常规 12" xfId="18"/>
    <cellStyle name="40% - 强调文字颜色 3 2 4 2" xfId="19"/>
    <cellStyle name="常规 9 3 3" xfId="20"/>
    <cellStyle name="60% - 强调文字颜色 1 3 2 3 2" xfId="21"/>
    <cellStyle name="差 2 3 2 2" xfId="22"/>
    <cellStyle name="60% - 强调文字颜色 5 2 4 2" xfId="23"/>
    <cellStyle name="40% - 强调文字颜色 2 3" xfId="24"/>
    <cellStyle name="解释性文本 3 2 2" xfId="25"/>
    <cellStyle name="60% - 强调文字颜色 2 3 2 2" xfId="26"/>
    <cellStyle name="常规 3 2 2 3" xfId="27"/>
    <cellStyle name="20% - 强调文字颜色 6 3 2 2 3" xfId="28"/>
    <cellStyle name="20% - 强调文字颜色 2 3 2 2 3" xfId="29"/>
    <cellStyle name="20% - 强调文字颜色 1 3 3" xfId="30"/>
    <cellStyle name="强调文字颜色 3 3 3 2 2" xfId="31"/>
    <cellStyle name="40% - 强调文字颜色 2 3 3" xfId="32"/>
    <cellStyle name="链接单元格 2 3" xfId="33"/>
    <cellStyle name="强调文字颜色 2 2 3 2" xfId="34"/>
    <cellStyle name="警告文本 2 4" xfId="35"/>
    <cellStyle name="常规 13" xfId="36"/>
    <cellStyle name="输入 2 2 2 3" xfId="37"/>
    <cellStyle name="标题 4 3 3 2" xfId="38"/>
    <cellStyle name="常规 8 2 2 2" xfId="39"/>
    <cellStyle name="常规 2 4 4" xfId="40"/>
    <cellStyle name="60% - 强调文字颜色 6 2 4" xfId="41"/>
    <cellStyle name="标题 4 2 5" xfId="42"/>
    <cellStyle name="40% - 强调文字颜色 6 3 3 2" xfId="43"/>
    <cellStyle name="20% - 强调文字颜色 2 2 2 3 2" xfId="44"/>
    <cellStyle name="40% - 强调文字颜色 4 3 2 2 2" xfId="45"/>
    <cellStyle name="40% - 强调文字颜色 5 3 4" xfId="46"/>
    <cellStyle name="40% - 强调文字颜色 2 2 4 2" xfId="47"/>
    <cellStyle name="40% - 强调文字颜色 3 2" xfId="48"/>
    <cellStyle name="标题 2 2 5" xfId="49"/>
    <cellStyle name="20% - 强调文字颜色 5 2 2 2 2" xfId="50"/>
    <cellStyle name="强调文字颜色 4 2 3 2" xfId="51"/>
    <cellStyle name="常规 3 2 2 4" xfId="52"/>
    <cellStyle name="强调文字颜色 3 2 2 2 2" xfId="53"/>
    <cellStyle name="警告文本 2 3 2 2" xfId="54"/>
    <cellStyle name="输出 3 2 3" xfId="55"/>
    <cellStyle name="链接单元格 2 2 2 2" xfId="56"/>
    <cellStyle name="常规 6 2 2 2 2" xfId="57"/>
    <cellStyle name="输入 3 5" xfId="58"/>
    <cellStyle name="解释性文本 3 3 2 2" xfId="59"/>
    <cellStyle name="强调文字颜色 4 3" xfId="60"/>
    <cellStyle name="60% - 强调文字颜色 2 3 3 2 2" xfId="61"/>
    <cellStyle name="计算 2 2 2" xfId="62"/>
    <cellStyle name="链接单元格 3 2 3" xfId="63"/>
    <cellStyle name="警告文本 3 3 3" xfId="64"/>
    <cellStyle name="20% - 强调文字颜色 2 2 3" xfId="65"/>
    <cellStyle name="40% - 强调文字颜色 3 3 2 2" xfId="66"/>
    <cellStyle name="标题 3 2 2 3 2" xfId="67"/>
    <cellStyle name="常规 6 2 4" xfId="68"/>
    <cellStyle name="解释性文本 2 5" xfId="69"/>
    <cellStyle name="常规 3 3 2 2 2 2" xfId="70"/>
    <cellStyle name="60% - 强调文字颜色 2 2 5" xfId="71"/>
    <cellStyle name="标题 6 4 2" xfId="72"/>
    <cellStyle name="60% - 强调文字颜色 6 3 4 2" xfId="73"/>
    <cellStyle name="40% - 强调文字颜色 6 2 2 4" xfId="74"/>
    <cellStyle name="输入 3 2 2 2 2" xfId="75"/>
    <cellStyle name="20% - 强调文字颜色 4 2 3 3" xfId="76"/>
    <cellStyle name="输入 2 4" xfId="77"/>
    <cellStyle name="汇总 2 2 2 3" xfId="78"/>
    <cellStyle name="常规 3 6 2 2" xfId="79"/>
    <cellStyle name="常规 4 2 3 2" xfId="80"/>
    <cellStyle name="标题 5 3 2 2" xfId="81"/>
    <cellStyle name="60% - 强调文字颜色 1 2 2 3 2" xfId="82"/>
    <cellStyle name="强调文字颜色 2 3 3 2" xfId="83"/>
    <cellStyle name="常规 9 2 2 2 2" xfId="84"/>
    <cellStyle name="链接单元格 3 3 2" xfId="85"/>
    <cellStyle name="警告文本 3 4 2" xfId="86"/>
    <cellStyle name="标题 5 2 3" xfId="87"/>
    <cellStyle name="标题 2 3 3 3" xfId="88"/>
    <cellStyle name="60% - 强调文字颜色 4 2 2 3 2" xfId="89"/>
    <cellStyle name="检查单元格 3 2 2 3" xfId="90"/>
    <cellStyle name="常规 3 4 3" xfId="91"/>
    <cellStyle name="20% - 强调文字颜色 3 2 2 3" xfId="92"/>
    <cellStyle name="20% - 强调文字颜色 3 3 2 2 2" xfId="93"/>
    <cellStyle name="输出 2 4 2" xfId="94"/>
    <cellStyle name="40% - 强调文字颜色 6 3 3 3" xfId="95"/>
    <cellStyle name="警告文本 2 3" xfId="96"/>
    <cellStyle name="链接单元格 2 2" xfId="97"/>
    <cellStyle name="常规 10 2 3" xfId="98"/>
    <cellStyle name="输出 2 2 2 2 2" xfId="99"/>
    <cellStyle name="常规 11 4" xfId="100"/>
    <cellStyle name="强调文字颜色 2 2 2 2 2" xfId="101"/>
    <cellStyle name="常规 13 2" xfId="102"/>
    <cellStyle name="20% - 强调文字颜色 6 2 2 4" xfId="103"/>
    <cellStyle name="常规 2 2 4" xfId="104"/>
    <cellStyle name="40% - 强调文字颜色 6 3 4 2" xfId="105"/>
    <cellStyle name="标题 1 2 2 2 3" xfId="106"/>
    <cellStyle name="常规 8 2 4" xfId="107"/>
    <cellStyle name="20% - 强调文字颜色 4 3 3 3" xfId="108"/>
    <cellStyle name="20% - 强调文字颜色 1 2 3" xfId="109"/>
    <cellStyle name="输入 3 2 4" xfId="110"/>
    <cellStyle name="40% - 强调文字颜色 3 2 2 2" xfId="111"/>
    <cellStyle name="60% - 强调文字颜色 6 2 2 3" xfId="112"/>
    <cellStyle name="常规 2 4 2 3" xfId="113"/>
    <cellStyle name="输出 3 2 2" xfId="114"/>
    <cellStyle name="强调文字颜色 3 2 2" xfId="115"/>
    <cellStyle name="强调文字颜色 5 2 2 4" xfId="116"/>
    <cellStyle name="常规 6 4" xfId="117"/>
    <cellStyle name="标题 3 3 3 2 2" xfId="118"/>
    <cellStyle name="常规 4 2" xfId="119"/>
    <cellStyle name="注释 2 3 2 2" xfId="120"/>
    <cellStyle name="40% - 强调文字颜色 3 3 2" xfId="121"/>
    <cellStyle name="标题 3 2 2 3" xfId="122"/>
    <cellStyle name="40% - 强调文字颜色 1 3 2 3 2" xfId="123"/>
    <cellStyle name="60% - 强调文字颜色 3 2 2" xfId="124"/>
    <cellStyle name="20% - 强调文字颜色 3 3 3 2" xfId="125"/>
    <cellStyle name="60% - 强调文字颜色 3 2 2 2 2 2" xfId="126"/>
    <cellStyle name="40% - 强调文字颜色 2 2" xfId="127"/>
    <cellStyle name="链接单元格 2 2 3 2" xfId="128"/>
    <cellStyle name="输出 3 3 3" xfId="129"/>
    <cellStyle name="常规 10 2 2 3" xfId="130"/>
    <cellStyle name="20% - 强调文字颜色 5 2 2 2" xfId="131"/>
    <cellStyle name="强调文字颜色 4 2 3" xfId="132"/>
    <cellStyle name="60% - 强调文字颜色 1 2 3 3" xfId="133"/>
    <cellStyle name="40% - 强调文字颜色 2 3 4" xfId="134"/>
    <cellStyle name="20% - 强调文字颜色 2 3 2 2" xfId="135"/>
    <cellStyle name="20% - 强调文字颜色 1 3" xfId="136"/>
    <cellStyle name="计算 2 2 2 2" xfId="137"/>
    <cellStyle name="链接单元格 3 2 3 2" xfId="138"/>
    <cellStyle name="20% - 强调文字颜色 2 3 4" xfId="139"/>
    <cellStyle name="注释 3 2 3" xfId="140"/>
    <cellStyle name="注释 3 2 3 2" xfId="141"/>
    <cellStyle name="20% - 强调文字颜色 6 2 2 2" xfId="142"/>
    <cellStyle name="常规 9 6" xfId="143"/>
    <cellStyle name="常规 2 2 2" xfId="144"/>
    <cellStyle name="40% - 强调文字颜色 4 2 3" xfId="145"/>
    <cellStyle name="60% - 强调文字颜色 3 3 2" xfId="146"/>
    <cellStyle name="好 2 2" xfId="147"/>
    <cellStyle name="20% - 强调文字颜色 3 3 4 2" xfId="148"/>
    <cellStyle name="60% - 强调文字颜色 3 2 2 2 2" xfId="149"/>
    <cellStyle name="标题 4 3 3 3" xfId="150"/>
    <cellStyle name="60% - 强调文字颜色 3 2 2 4" xfId="151"/>
    <cellStyle name="好 3 2" xfId="152"/>
    <cellStyle name="标题 5 4 2" xfId="153"/>
    <cellStyle name="60% - 强调文字颜色 1 2 5" xfId="154"/>
    <cellStyle name="适中 3 2 2 3" xfId="155"/>
    <cellStyle name="警告文本 3" xfId="156"/>
    <cellStyle name="60% - 强调文字颜色 3 2 3 3" xfId="157"/>
    <cellStyle name="20% - 强调文字颜色 4 3 2 2" xfId="158"/>
    <cellStyle name="40% - 强调文字颜色 6 2 4 2" xfId="159"/>
    <cellStyle name="40% - 强调文字颜色 2 3 3 2 2" xfId="160"/>
    <cellStyle name="标题 3 3 5" xfId="161"/>
    <cellStyle name="常规 4 2 2 2" xfId="162"/>
    <cellStyle name="40% - 强调文字颜色 4 3 5" xfId="163"/>
    <cellStyle name="20% - 强调文字颜色 1 3 2 2 2" xfId="164"/>
    <cellStyle name="标题 3 2 2" xfId="165"/>
    <cellStyle name="60% - 强调文字颜色 5 3 2 2 3" xfId="166"/>
    <cellStyle name="60% - 强调文字颜色 1 2 3 2" xfId="167"/>
    <cellStyle name="注释 2 2 2 3" xfId="168"/>
    <cellStyle name="常规 2 3 2 4" xfId="169"/>
    <cellStyle name="标题 6 2 3 2" xfId="170"/>
    <cellStyle name="标题 4 3 5" xfId="171"/>
    <cellStyle name="常规 4 3 2 2" xfId="172"/>
    <cellStyle name="差 3 3 2" xfId="173"/>
    <cellStyle name="标题 3 3 4" xfId="174"/>
    <cellStyle name="60% - 强调文字颜色 4 3 2 2" xfId="175"/>
    <cellStyle name="强调文字颜色 1 2 3 2 2" xfId="176"/>
    <cellStyle name="常规 3 5 3 3" xfId="177"/>
    <cellStyle name="常规 4 4 2" xfId="178"/>
    <cellStyle name="20% - 强调文字颜色 3 3 2 2" xfId="179"/>
    <cellStyle name="20% - 强调文字颜色 4 2 4" xfId="180"/>
    <cellStyle name="输出 2" xfId="181"/>
    <cellStyle name="常规 8 4 2" xfId="182"/>
    <cellStyle name="强调文字颜色 6 3 3 2 2" xfId="183"/>
    <cellStyle name="汇总 3 4" xfId="184"/>
    <cellStyle name="强调文字颜色 5 3 5" xfId="185"/>
    <cellStyle name="常规 2 4 2 2 3" xfId="186"/>
    <cellStyle name="60% - 强调文字颜色 6 2 2 2 3" xfId="187"/>
    <cellStyle name="检查单元格 2 2" xfId="188"/>
    <cellStyle name="40% - 强调文字颜色 1 2 3 3" xfId="189"/>
    <cellStyle name="汇总 2 3 3" xfId="190"/>
    <cellStyle name="警告文本 2 3 2" xfId="191"/>
    <cellStyle name="链接单元格 2 2 2" xfId="192"/>
    <cellStyle name="40% - 强调文字颜色 1 2 2 4" xfId="193"/>
    <cellStyle name="60% - 强调文字颜色 1 3 4 2" xfId="194"/>
    <cellStyle name="标题 2 2 2 3" xfId="195"/>
    <cellStyle name="常规 14 2" xfId="196"/>
    <cellStyle name="40% - 强调文字颜色 1 3 2 4" xfId="197"/>
    <cellStyle name="40% - 强调文字颜色 2 3 2 2 2" xfId="198"/>
    <cellStyle name="40% - 强调文字颜色 3 2 5" xfId="199"/>
    <cellStyle name="20% - 强调文字颜色 6 2" xfId="200"/>
    <cellStyle name="常规 2" xfId="201"/>
    <cellStyle name="百分比 2" xfId="202"/>
    <cellStyle name="标题 5 4" xfId="203"/>
    <cellStyle name="标题 6 3 3" xfId="204"/>
    <cellStyle name="20% - 强调文字颜色 1 2 5" xfId="205"/>
    <cellStyle name="警告文本 3 2 2 3" xfId="206"/>
    <cellStyle name="常规 3 5 5" xfId="207"/>
    <cellStyle name="常规 24" xfId="208"/>
    <cellStyle name="常规 19" xfId="209"/>
    <cellStyle name="标题 2 3 2 2" xfId="210"/>
    <cellStyle name="60% - 强调文字颜色 5 2" xfId="211"/>
    <cellStyle name="强调文字颜色 1 3 2" xfId="212"/>
    <cellStyle name="20% - 强调文字颜色 4 2 5" xfId="213"/>
    <cellStyle name="输出 3" xfId="214"/>
    <cellStyle name="输出 3 4" xfId="215"/>
    <cellStyle name="标题 5 2 2 3" xfId="216"/>
    <cellStyle name="强调文字颜色 6 3 2 3" xfId="217"/>
    <cellStyle name="常规 7 5" xfId="218"/>
    <cellStyle name="检查单元格 2 3" xfId="219"/>
    <cellStyle name="链接单元格 2 4 2" xfId="220"/>
    <cellStyle name="40% - 强调文字颜色 2 2 2 2 2" xfId="221"/>
    <cellStyle name="强调文字颜色 3 3 4 2" xfId="222"/>
    <cellStyle name="40% - 强调文字颜色 1 2 2 2 2" xfId="223"/>
    <cellStyle name="20% - 强调文字颜色 6 2 3 2 2" xfId="224"/>
    <cellStyle name="常规 2 3 2 2" xfId="225"/>
    <cellStyle name="强调文字颜色 4 2 2 2 2 2" xfId="226"/>
    <cellStyle name="常规 3 3 2 3 2" xfId="227"/>
    <cellStyle name="常规 11 3" xfId="228"/>
    <cellStyle name="常规 5 4" xfId="229"/>
    <cellStyle name="好 2 2 3" xfId="230"/>
    <cellStyle name="60% - 强调文字颜色 3 3 2 3" xfId="231"/>
    <cellStyle name="60% - 强调文字颜色 4 2 2 4" xfId="232"/>
    <cellStyle name="标题 3 2 2 2 2 2" xfId="233"/>
    <cellStyle name="40% - 强调文字颜色 5 2 3 2 2" xfId="234"/>
    <cellStyle name="20% - 强调文字颜色 5 3 5" xfId="235"/>
    <cellStyle name="常规 7 3 3" xfId="236"/>
    <cellStyle name="计算 3" xfId="237"/>
    <cellStyle name="常规 7 2 3" xfId="238"/>
    <cellStyle name="标题 3 3 2 2" xfId="239"/>
    <cellStyle name="标题 4 2 2 3 2" xfId="240"/>
    <cellStyle name="40% - 强调文字颜色 6 3" xfId="241"/>
    <cellStyle name="20% - 强调文字颜色 2 2 2" xfId="242"/>
    <cellStyle name="强调文字颜色 6 2 2 2 2" xfId="243"/>
    <cellStyle name="常规 13 4" xfId="244"/>
    <cellStyle name="强调文字颜色 4 3 2 2 2" xfId="245"/>
    <cellStyle name="汇总 2" xfId="246"/>
    <cellStyle name="差 2 3" xfId="247"/>
    <cellStyle name="60% - 强调文字颜色 5 3 3 3" xfId="248"/>
    <cellStyle name="常规 2 2 6" xfId="249"/>
    <cellStyle name="标题 4 3 2 2 2 2" xfId="250"/>
    <cellStyle name="20% - 强调文字颜色 5 2 2 3 2" xfId="251"/>
    <cellStyle name="强调文字颜色 4 2 4 2" xfId="252"/>
    <cellStyle name="常规 4 3" xfId="253"/>
    <cellStyle name="60% - 强调文字颜色 6 3 2 4" xfId="254"/>
    <cellStyle name="强调文字颜色 4 3 2 4" xfId="255"/>
    <cellStyle name="60% - 强调文字颜色 5 2 2 2 2 2" xfId="256"/>
    <cellStyle name="60% - 强调文字颜色 5 2 2 2" xfId="257"/>
    <cellStyle name="标题 2 3 2 2 2 2" xfId="258"/>
    <cellStyle name="强调文字颜色 1 3 2 2 2" xfId="259"/>
    <cellStyle name="强调文字颜色 3 2 3 3" xfId="260"/>
    <cellStyle name="40% - 强调文字颜色 3 2 3 2 2" xfId="261"/>
    <cellStyle name="60% - 强调文字颜色 1 3 2 2 2 2" xfId="262"/>
    <cellStyle name="检查单元格 3 3" xfId="263"/>
    <cellStyle name="常规 9 2 3 2" xfId="264"/>
    <cellStyle name="标题 4 2" xfId="265"/>
    <cellStyle name="20% - 强调文字颜色 4 3 5" xfId="266"/>
    <cellStyle name="标题 1 2 2 4" xfId="267"/>
    <cellStyle name="计算 3 2 2 2 2" xfId="268"/>
    <cellStyle name="40% - 强调文字颜色 5 2 3 2" xfId="269"/>
    <cellStyle name="常规 12 2" xfId="270"/>
    <cellStyle name="强调文字颜色 2 2 5" xfId="271"/>
    <cellStyle name="适中 3 4 2" xfId="272"/>
    <cellStyle name="检查单元格 2 4" xfId="273"/>
    <cellStyle name="强调文字颜色 6 3 2 4" xfId="274"/>
    <cellStyle name="适中 2 3 2" xfId="275"/>
    <cellStyle name="好 3 2 4" xfId="276"/>
    <cellStyle name="强调文字颜色 1 3 4 2" xfId="277"/>
    <cellStyle name="差 2 5" xfId="278"/>
    <cellStyle name="警告文本 3 2 3 2" xfId="279"/>
    <cellStyle name="20% - 强调文字颜色 1 3 4" xfId="280"/>
    <cellStyle name="常规 3 4 2 2 3" xfId="281"/>
    <cellStyle name="常规 9 4" xfId="282"/>
    <cellStyle name="强调文字颜色 6 3 4 2" xfId="283"/>
    <cellStyle name="标题 2 2 2 2 2 2" xfId="284"/>
    <cellStyle name="60% - 强调文字颜色 1 3 2 2 3" xfId="285"/>
    <cellStyle name="40% - 强调文字颜色 3 2 3 3" xfId="286"/>
    <cellStyle name="标题 5" xfId="287"/>
    <cellStyle name="常规 9 2 4" xfId="288"/>
    <cellStyle name="常规 7 4 2" xfId="289"/>
    <cellStyle name="强调文字颜色 6 3 2 2 2" xfId="290"/>
    <cellStyle name="检查单元格 3 2 3 2" xfId="291"/>
    <cellStyle name="标题 2 3 4 2" xfId="292"/>
    <cellStyle name="常规 8 5" xfId="293"/>
    <cellStyle name="强调文字颜色 6 3 3 3" xfId="294"/>
    <cellStyle name="强调文字颜色 3 2 2 2 3" xfId="295"/>
    <cellStyle name="汇总 2 2 4" xfId="296"/>
    <cellStyle name="60% - 强调文字颜色 4 3 3 2 2" xfId="297"/>
    <cellStyle name="强调文字颜色 6 2 2 2" xfId="298"/>
    <cellStyle name="20% - 强调文字颜色 2 2" xfId="299"/>
    <cellStyle name="常规 3 4 4 2" xfId="300"/>
    <cellStyle name="注释 2 2 4" xfId="301"/>
    <cellStyle name="输出 2 2 3" xfId="302"/>
    <cellStyle name="警告文本 2 2 2 2" xfId="303"/>
    <cellStyle name="强调文字颜色 3 2 2 3 2" xfId="304"/>
    <cellStyle name="强调文字颜色 3 3 2 2 2" xfId="305"/>
    <cellStyle name="40% - 强调文字颜色 1 3 3" xfId="306"/>
    <cellStyle name="20% - 强调文字颜色 6 3 4" xfId="307"/>
    <cellStyle name="常规 3 4" xfId="308"/>
    <cellStyle name="20% - 强调文字颜色 5 2 2 2 3" xfId="309"/>
    <cellStyle name="20% - 强调文字颜色 3 2 2" xfId="310"/>
    <cellStyle name="强调文字颜色 6 2 3 2 2" xfId="311"/>
    <cellStyle name="标题 6 2 3" xfId="312"/>
    <cellStyle name="强调文字颜色 3 3 2 3 2" xfId="313"/>
    <cellStyle name="标题 1 3 2 4" xfId="314"/>
    <cellStyle name="常规 2 8" xfId="315"/>
    <cellStyle name="常规 6 3 3" xfId="316"/>
    <cellStyle name="20% - 强调文字颜色 4 3 2" xfId="317"/>
    <cellStyle name="差 2 2" xfId="318"/>
    <cellStyle name="60% - 强调文字颜色 4 3" xfId="319"/>
    <cellStyle name="强调文字颜色 1 2 3" xfId="320"/>
    <cellStyle name="常规 5 6" xfId="321"/>
    <cellStyle name="百分比 3" xfId="322"/>
    <cellStyle name="标题 5 5" xfId="323"/>
    <cellStyle name="60% - 强调文字颜色 3 2 3 2" xfId="324"/>
    <cellStyle name="警告文本 2" xfId="325"/>
    <cellStyle name="40% - 强调文字颜色 4 3 3 3" xfId="326"/>
    <cellStyle name="适中 3 2 2 2" xfId="327"/>
    <cellStyle name="常规 5 2 2" xfId="328"/>
    <cellStyle name="标题 2 2 4 2" xfId="329"/>
    <cellStyle name="差 3" xfId="330"/>
    <cellStyle name="60% - 强调文字颜色 1 2 4" xfId="331"/>
    <cellStyle name="40% - 强调文字颜色 6 3 2 2 3" xfId="332"/>
    <cellStyle name="20% - 强调文字颜色 3 3 3 2 2" xfId="333"/>
    <cellStyle name="60% - 强调文字颜色 3 2 2 2" xfId="334"/>
    <cellStyle name="常规 4 3 3" xfId="335"/>
    <cellStyle name="常规 3 5 2 4" xfId="336"/>
    <cellStyle name="警告文本 3 2 2" xfId="337"/>
    <cellStyle name="常规 3 6 3" xfId="338"/>
    <cellStyle name="20% - 强调文字颜色 4 3 2 2 2 2" xfId="339"/>
    <cellStyle name="常规 2 3 4" xfId="340"/>
    <cellStyle name="40% - 强调文字颜色 4 3 2 2 2 2" xfId="341"/>
    <cellStyle name="40% - 强调文字颜色 5 3 4 2" xfId="342"/>
    <cellStyle name="20% - 强调文字颜色 5 2 2 4" xfId="343"/>
    <cellStyle name="标题 1 2 2 2" xfId="344"/>
    <cellStyle name="20% - 强调文字颜色 2 3 2 3 2" xfId="345"/>
    <cellStyle name="常规 2 4 2 2" xfId="346"/>
    <cellStyle name="60% - 强调文字颜色 6 2 2 2" xfId="347"/>
    <cellStyle name="40% - 强调文字颜色 1 2 3" xfId="348"/>
    <cellStyle name="常规 6 2 2 3" xfId="349"/>
    <cellStyle name="检查单元格 2" xfId="350"/>
    <cellStyle name="强调文字颜色 6 3 2" xfId="351"/>
    <cellStyle name="输入 2 2 3" xfId="352"/>
    <cellStyle name="标题 1 3 2 2 2" xfId="353"/>
    <cellStyle name="常规 2 6 2" xfId="354"/>
    <cellStyle name="60% - 强调文字颜色 1 3 2" xfId="355"/>
    <cellStyle name="链接单元格 3 2 4" xfId="356"/>
    <cellStyle name="计算 2 2 3" xfId="357"/>
    <cellStyle name="常规 7 2 3 2" xfId="358"/>
    <cellStyle name="标题 4 2 4 2" xfId="359"/>
    <cellStyle name="常规 2 2 2 2" xfId="360"/>
    <cellStyle name="20% - 强调文字颜色 6 2 2 2 2" xfId="361"/>
    <cellStyle name="40% - 强调文字颜色 5 2" xfId="362"/>
    <cellStyle name="40% - 强调文字颜色 5 3 2 2" xfId="363"/>
    <cellStyle name="强调文字颜色 2 3 2 3" xfId="364"/>
    <cellStyle name="20% - 强调文字颜色 1 2 2 2 2 2" xfId="365"/>
    <cellStyle name="标题 3 2 4" xfId="366"/>
    <cellStyle name="40% - 强调文字颜色 3 3 3 3" xfId="367"/>
    <cellStyle name="适中 2 2 2 2" xfId="368"/>
    <cellStyle name="标题 1 2 4 2" xfId="369"/>
    <cellStyle name="60% - 强调文字颜色 4 3 2 2 2" xfId="370"/>
    <cellStyle name="标题 3 3 2 3" xfId="371"/>
    <cellStyle name="40% - 强调文字颜色 4 3 2" xfId="372"/>
    <cellStyle name="60% - 强调文字颜色 5 3 2 2" xfId="373"/>
    <cellStyle name="强调文字颜色 1 3 3 2 2" xfId="374"/>
    <cellStyle name="40% - 强调文字颜色 6 2 3 2 2" xfId="375"/>
    <cellStyle name="解释性文本 3 2 2 2" xfId="376"/>
    <cellStyle name="60% - 强调文字颜色 2 3 2 2 2" xfId="377"/>
    <cellStyle name="检查单元格 2 5" xfId="378"/>
    <cellStyle name="标题 2 3 2 2 2" xfId="379"/>
    <cellStyle name="常规 5 2" xfId="380"/>
    <cellStyle name="60% - 强调文字颜色 6 3 3 3" xfId="381"/>
    <cellStyle name="60% - 强调文字颜色 1 3 5" xfId="382"/>
    <cellStyle name="40% - 强调文字颜色 2 3 2 3" xfId="383"/>
    <cellStyle name="强调文字颜色 1 3 2 2" xfId="384"/>
    <cellStyle name="60% - 强调文字颜色 5 2 2" xfId="385"/>
    <cellStyle name="60% - 强调文字颜色 4 3 2 4" xfId="386"/>
    <cellStyle name="强调文字颜色 2 2 4 2" xfId="387"/>
    <cellStyle name="链接单元格 3 3" xfId="388"/>
    <cellStyle name="警告文本 3 4" xfId="389"/>
    <cellStyle name="60% - 强调文字颜色 6 3 2" xfId="390"/>
    <cellStyle name="常规 2 5 2" xfId="391"/>
    <cellStyle name="常规 3 10" xfId="392"/>
    <cellStyle name="常规 8 2 2 2 2" xfId="393"/>
    <cellStyle name="20% - 强调文字颜色 4 2 2 3" xfId="394"/>
    <cellStyle name="常规 3 8 2" xfId="395"/>
    <cellStyle name="输出 2 3 2 2" xfId="396"/>
    <cellStyle name="40% - 强调文字颜色 6 3 2 3 2" xfId="397"/>
    <cellStyle name="强调文字颜色 2 3 2 2" xfId="398"/>
    <cellStyle name="40% - 强调文字颜色 4 3 3 2 2" xfId="399"/>
    <cellStyle name="40% - 强调文字颜色 6 3 4" xfId="400"/>
    <cellStyle name="20% - 强调文字颜色 2 2 2 4" xfId="401"/>
    <cellStyle name="40% - 强调文字颜色 2 3 4 2" xfId="402"/>
    <cellStyle name="好 3 2 3 2" xfId="403"/>
    <cellStyle name="20% - 强调文字颜色 2 3 2 2 2" xfId="404"/>
    <cellStyle name="20% - 强调文字颜色 1 3 2" xfId="405"/>
    <cellStyle name="20% - 强调文字颜色 4 3 4 2" xfId="406"/>
    <cellStyle name="强调文字颜色 1 2 5" xfId="407"/>
    <cellStyle name="20% - 强调文字颜色 6 3" xfId="408"/>
    <cellStyle name="常规 12 2 2" xfId="409"/>
    <cellStyle name="常规 3" xfId="410"/>
    <cellStyle name="60% - 强调文字颜色 5 3 5" xfId="411"/>
    <cellStyle name="标题 4 2 3 2 2" xfId="412"/>
    <cellStyle name="差 2 4 2" xfId="413"/>
    <cellStyle name="常规 3 4 2 2 2 2" xfId="414"/>
    <cellStyle name="适中 2 2 4" xfId="415"/>
    <cellStyle name="60% - 强调文字颜色 5 3 4" xfId="416"/>
    <cellStyle name="标题 6 3" xfId="417"/>
    <cellStyle name="40% - 强调文字颜色 4 3 2 4" xfId="418"/>
    <cellStyle name="好 3 3 2 2" xfId="419"/>
    <cellStyle name="20% - 强调文字颜色 1 3 2 3" xfId="420"/>
    <cellStyle name="标题 3 3" xfId="421"/>
    <cellStyle name="注释 2 2 2" xfId="422"/>
    <cellStyle name="40% - 强调文字颜色 6 2 2" xfId="423"/>
    <cellStyle name="60% - 强调文字颜色 5 2 2 4" xfId="424"/>
    <cellStyle name="40% - 强调文字颜色 5 3 3 2 2" xfId="425"/>
    <cellStyle name="20% - 强调文字颜色 6 2 4" xfId="426"/>
    <cellStyle name="常规 2 4" xfId="427"/>
    <cellStyle name="60% - 强调文字颜色 6 2" xfId="428"/>
    <cellStyle name="强调文字颜色 1 3 4" xfId="429"/>
    <cellStyle name="常规 2 3 2" xfId="430"/>
    <cellStyle name="20% - 强调文字颜色 6 2 3 2" xfId="431"/>
    <cellStyle name="差 3 5" xfId="432"/>
    <cellStyle name="常规 3 3 2 3" xfId="433"/>
    <cellStyle name="强调文字颜色 4 2 2 2 2" xfId="434"/>
    <cellStyle name="标题 4 3" xfId="435"/>
    <cellStyle name="20% - 强调文字颜色 1 3 3 3" xfId="436"/>
    <cellStyle name="20% - 强调文字颜色 1 2 3 2 2" xfId="437"/>
    <cellStyle name="40% - 强调文字颜色 4 2 2 2 3" xfId="438"/>
    <cellStyle name="40% - 强调文字颜色 3 2 2 2 2 2" xfId="439"/>
    <cellStyle name="强调文字颜色 5 3 2 2" xfId="440"/>
    <cellStyle name="常规 2 3 2 2 3" xfId="441"/>
    <cellStyle name="注释 2" xfId="442"/>
    <cellStyle name="输入 3 2" xfId="443"/>
    <cellStyle name="强调文字颜色 4 2 2 3" xfId="444"/>
    <cellStyle name="强调文字颜色 1 2 4" xfId="445"/>
    <cellStyle name="40% - 强调文字颜色 6 3 2 4" xfId="446"/>
    <cellStyle name="警告文本 2 2 3 2" xfId="447"/>
    <cellStyle name="输出 2 3 3" xfId="448"/>
    <cellStyle name="常规 2 4 3 2" xfId="449"/>
    <cellStyle name="60% - 强调文字颜色 6 2 3 2" xfId="450"/>
    <cellStyle name="20% - 强调文字颜色 4 2 2 2 3" xfId="451"/>
    <cellStyle name="常规 4" xfId="452"/>
    <cellStyle name="常规 12 2 3" xfId="453"/>
    <cellStyle name="标题 3 3 3 2" xfId="454"/>
    <cellStyle name="差 3 2 2" xfId="455"/>
    <cellStyle name="常规 3 3 3 2 2" xfId="456"/>
    <cellStyle name="常规 8 2" xfId="457"/>
    <cellStyle name="强调文字颜色 2 3 3 3" xfId="458"/>
    <cellStyle name="检查单元格 2 2 2" xfId="459"/>
    <cellStyle name="标题 1 3 3" xfId="460"/>
    <cellStyle name="20% - 强调文字颜色 6 3 2 2" xfId="461"/>
    <cellStyle name="常规 3 2 2" xfId="462"/>
    <cellStyle name="计算 2 3 2" xfId="463"/>
    <cellStyle name="链接单元格 3 3 3" xfId="464"/>
    <cellStyle name="40% - 强调文字颜色 6 3 2" xfId="465"/>
    <cellStyle name="20% - 强调文字颜色 2 2 2 2" xfId="466"/>
    <cellStyle name="常规 10 2 2 2" xfId="467"/>
    <cellStyle name="标题 5 2 4" xfId="468"/>
    <cellStyle name="60% - 强调文字颜色 2 2 2 2 2" xfId="469"/>
    <cellStyle name="解释性文本 2 2 2 2" xfId="470"/>
    <cellStyle name="标题 1 3" xfId="471"/>
    <cellStyle name="强调文字颜色 1 2 3 2" xfId="472"/>
    <cellStyle name="60% - 强调文字颜色 4 3 2" xfId="473"/>
    <cellStyle name="60% - 强调文字颜色 5 2 3 2" xfId="474"/>
    <cellStyle name="40% - 强调文字颜色 1 3" xfId="475"/>
    <cellStyle name="检查单元格 3 2 2 2" xfId="476"/>
    <cellStyle name="标题 2 3 3 2" xfId="477"/>
    <cellStyle name="检查单元格 3 2 4" xfId="478"/>
    <cellStyle name="标题 2 3 5" xfId="479"/>
    <cellStyle name="常规 2 2 2 4" xfId="480"/>
    <cellStyle name="强调文字颜色 3 3 2 2 2 2" xfId="481"/>
    <cellStyle name="40% - 强调文字颜色 1 3 3 2" xfId="482"/>
    <cellStyle name="常规 11 3 3" xfId="483"/>
    <cellStyle name="标题 3 2 4 2" xfId="484"/>
    <cellStyle name="40% - 强调文字颜色 5 3 3 3" xfId="485"/>
    <cellStyle name="20% - 强调文字颜色 3 3" xfId="486"/>
    <cellStyle name="20% - 强调文字颜色 2 3 4 2" xfId="487"/>
    <cellStyle name="计算 2 2 2 2 2" xfId="488"/>
    <cellStyle name="常规 3 2 3 3" xfId="489"/>
    <cellStyle name="标题 5 3" xfId="490"/>
    <cellStyle name="检查单元格 3 2 3" xfId="491"/>
    <cellStyle name="标题 2 3 4" xfId="492"/>
    <cellStyle name="20% - 强调文字颜色 6 2 2 2 3" xfId="493"/>
    <cellStyle name="常规 2 2 2 3" xfId="494"/>
    <cellStyle name="20% - 强调文字颜色 6 3 2 2 2" xfId="495"/>
    <cellStyle name="常规 3 2 2 2" xfId="496"/>
    <cellStyle name="警告文本 3 3 2 2" xfId="497"/>
    <cellStyle name="链接单元格 3 2 2 2" xfId="498"/>
    <cellStyle name="20% - 强调文字颜色 2 2 4" xfId="499"/>
    <cellStyle name="40% - 强调文字颜色 3 3 2 3" xfId="500"/>
    <cellStyle name="标题 1 2 3 2" xfId="501"/>
    <cellStyle name="常规 11 2 2 2" xfId="502"/>
    <cellStyle name="60% - 强调文字颜色 2 3 2 4" xfId="503"/>
    <cellStyle name="解释性文本 3 2 4" xfId="504"/>
    <cellStyle name="强调文字颜色 5 2 4 2" xfId="505"/>
    <cellStyle name="汇总 2 3 2" xfId="506"/>
    <cellStyle name="标题 2 2 2 4" xfId="507"/>
    <cellStyle name="常规 14 3" xfId="508"/>
    <cellStyle name="40% - 强调文字颜色 5 2 2" xfId="509"/>
    <cellStyle name="链接单元格 2 5" xfId="510"/>
    <cellStyle name="强调文字颜色 1 2 2 2 2 2" xfId="511"/>
    <cellStyle name="40% - 强调文字颜色 5 3 2 2 2" xfId="512"/>
    <cellStyle name="20% - 强调文字颜色 5 2 4" xfId="513"/>
    <cellStyle name="常规 2 2 2 2 2" xfId="514"/>
    <cellStyle name="20% - 强调文字颜色 6 2 2 2 2 2" xfId="515"/>
    <cellStyle name="强调文字颜色 6 3 3" xfId="516"/>
    <cellStyle name="常规 3 3 5" xfId="517"/>
    <cellStyle name="标题 4 3 4" xfId="518"/>
    <cellStyle name="强调文字颜色 4 2 4" xfId="519"/>
    <cellStyle name="常规 4 2 2 2 2" xfId="520"/>
    <cellStyle name="20% - 强调文字颜色 5 2 2 3" xfId="521"/>
    <cellStyle name="链接单元格 2 2 3" xfId="522"/>
    <cellStyle name="警告文本 2 3 3" xfId="523"/>
    <cellStyle name="20% - 强调文字颜色 5 2 2" xfId="524"/>
    <cellStyle name="常规 13 2 2" xfId="525"/>
    <cellStyle name="常规 10 2 4" xfId="526"/>
    <cellStyle name="常规 6 4 2" xfId="527"/>
    <cellStyle name="20% - 强调文字颜色 3 2 2 2" xfId="528"/>
    <cellStyle name="常规 3 4 3 3" xfId="529"/>
    <cellStyle name="强调文字颜色 1 2 2 2 2" xfId="530"/>
    <cellStyle name="常规 3 4 2" xfId="531"/>
    <cellStyle name="20% - 强调文字颜色 6 3 4 2" xfId="532"/>
    <cellStyle name="常规 3 2 4" xfId="533"/>
    <cellStyle name="20% - 强调文字颜色 6 3 2 4" xfId="534"/>
    <cellStyle name="检查单元格 3 5" xfId="535"/>
    <cellStyle name="60% - 强调文字颜色 4 2 2 2 2 2" xfId="536"/>
    <cellStyle name="60% - 强调文字颜色 2 2 3" xfId="537"/>
    <cellStyle name="解释性文本 2 3" xfId="538"/>
    <cellStyle name="适中 2" xfId="539"/>
    <cellStyle name="标题 2 3 2 3 2" xfId="540"/>
    <cellStyle name="输出 3 4 2" xfId="541"/>
    <cellStyle name="解释性文本 3 4" xfId="542"/>
    <cellStyle name="60% - 强调文字颜色 2 3 4" xfId="543"/>
    <cellStyle name="60% - 强调文字颜色 3 2 2 3" xfId="544"/>
    <cellStyle name="计算 3 4" xfId="545"/>
    <cellStyle name="好 2 5" xfId="546"/>
    <cellStyle name="常规 3 6 4" xfId="547"/>
    <cellStyle name="警告文本 3 2 3" xfId="548"/>
    <cellStyle name="输入 2 5" xfId="549"/>
    <cellStyle name="标题 5 3 2" xfId="550"/>
    <cellStyle name="40% - 强调文字颜色 4 2 2 3 2" xfId="551"/>
    <cellStyle name="注释 2 4 2" xfId="552"/>
    <cellStyle name="40% - 强调文字颜色 4 3" xfId="553"/>
    <cellStyle name="计算 3 2 2 2" xfId="554"/>
    <cellStyle name="好 2 3 2 2" xfId="555"/>
    <cellStyle name="60% - 强调文字颜色 3 3 3 2 2" xfId="556"/>
    <cellStyle name="常规 22" xfId="557"/>
    <cellStyle name="常规 17" xfId="558"/>
    <cellStyle name="强调文字颜色 2 3 2 4" xfId="559"/>
    <cellStyle name="注释 2 2" xfId="560"/>
    <cellStyle name="常规 11 3 2" xfId="561"/>
    <cellStyle name="标题 2 3 2 2 3" xfId="562"/>
    <cellStyle name="强调文字颜色 1 3 2 3" xfId="563"/>
    <cellStyle name="60% - 强调文字颜色 5 2 3" xfId="564"/>
    <cellStyle name="常规 3 7 2 2" xfId="565"/>
    <cellStyle name="60% - 强调文字颜色 2 2 2 4" xfId="566"/>
    <cellStyle name="解释性文本 2 2 4" xfId="567"/>
    <cellStyle name="差 2 2 3 2" xfId="568"/>
    <cellStyle name="输入 2 2" xfId="569"/>
    <cellStyle name="强调文字颜色 6 2 2 2 2 2" xfId="570"/>
    <cellStyle name="适中 3 3 2 2" xfId="571"/>
    <cellStyle name="常规 3 5 2 3 2" xfId="572"/>
    <cellStyle name="20% - 强调文字颜色 4 3 3" xfId="573"/>
    <cellStyle name="常规 5 2 2 2" xfId="574"/>
    <cellStyle name="常规 4 6" xfId="575"/>
    <cellStyle name="60% - 强调文字颜色 3 3" xfId="576"/>
    <cellStyle name="好 2" xfId="577"/>
    <cellStyle name="强调文字颜色 5 3 2 2 2 2" xfId="578"/>
    <cellStyle name="20% - 强调文字颜色 1 2 2 2 2" xfId="579"/>
    <cellStyle name="好 3" xfId="580"/>
    <cellStyle name="20% - 强调文字颜色 3 3 5" xfId="581"/>
    <cellStyle name="20% - 强调文字颜色 1 3 4 2" xfId="582"/>
    <cellStyle name="标题 5 2" xfId="583"/>
    <cellStyle name="20% - 强调文字颜色 4 2 2 2 2" xfId="584"/>
    <cellStyle name="40% - 强调文字颜色 2 2 4" xfId="585"/>
    <cellStyle name="60% - 强调文字颜色 1 2 2 3" xfId="586"/>
    <cellStyle name="强调文字颜色 4 2 2" xfId="587"/>
    <cellStyle name="强调文字颜色 3 2 4" xfId="588"/>
    <cellStyle name="常规 7 2 2" xfId="589"/>
    <cellStyle name="20% - 强调文字颜色 5 3 4 2" xfId="590"/>
    <cellStyle name="强调文字颜色 5 3 2 2 2" xfId="591"/>
    <cellStyle name="20% - 强调文字颜色 4 2" xfId="592"/>
    <cellStyle name="强调文字颜色 6 2 4 2" xfId="593"/>
    <cellStyle name="强调文字颜色 2 3 2 2 3" xfId="594"/>
    <cellStyle name="标题 2 2 4" xfId="595"/>
    <cellStyle name="强调文字颜色 5 3" xfId="596"/>
    <cellStyle name="60% - 强调文字颜色 4 2 4" xfId="597"/>
    <cellStyle name="常规 10 3 3" xfId="598"/>
    <cellStyle name="标题 1 3 4 2" xfId="599"/>
    <cellStyle name="检查单元格 2 2 3 2" xfId="600"/>
    <cellStyle name="适中 2 4 2" xfId="601"/>
    <cellStyle name="常规 5 3 2" xfId="602"/>
    <cellStyle name="常规 3 6 2 3" xfId="603"/>
    <cellStyle name="解释性文本 3 2 3" xfId="604"/>
    <cellStyle name="60% - 强调文字颜色 2 3 2 3" xfId="605"/>
    <cellStyle name="60% - 强调文字颜色 6 3 2 2 2 2" xfId="606"/>
    <cellStyle name="40% - 强调文字颜色 2 3 2 2" xfId="607"/>
    <cellStyle name="注释 2 2 2 2 2" xfId="608"/>
    <cellStyle name="常规 3 6" xfId="609"/>
    <cellStyle name="强调文字颜色 4 3 2 3 2" xfId="610"/>
    <cellStyle name="60% - 强调文字颜色 1 3 2 4" xfId="611"/>
    <cellStyle name="常规 3 2 4 2" xfId="612"/>
    <cellStyle name="常规 7 2 4" xfId="613"/>
    <cellStyle name="60% - 强调文字颜色 1 3 3 2" xfId="614"/>
    <cellStyle name="标题 3 2 2 4" xfId="615"/>
    <cellStyle name="常规 2 3 2 2 2" xfId="616"/>
    <cellStyle name="40% - 强调文字颜色 4 2 5" xfId="617"/>
    <cellStyle name="检查单元格 3 2" xfId="618"/>
    <cellStyle name="输出 3 2 2 2 2" xfId="619"/>
    <cellStyle name="常规 2 2 5" xfId="620"/>
    <cellStyle name="适中 2 2 3 2" xfId="621"/>
    <cellStyle name="60% - 强调文字颜色 5 3 3 2" xfId="622"/>
    <cellStyle name="好 3 3" xfId="623"/>
    <cellStyle name="40% - 强调文字颜色 2 2 3" xfId="624"/>
    <cellStyle name="60% - 强调文字颜色 1 2 2 2" xfId="625"/>
    <cellStyle name="标题 2 2 2 2 2" xfId="626"/>
    <cellStyle name="常规 6 3 2" xfId="627"/>
    <cellStyle name="强调文字颜色 5 2 2 3 2" xfId="628"/>
    <cellStyle name="常规 9 3" xfId="629"/>
    <cellStyle name="60% - 强调文字颜色 3 3 3 2" xfId="630"/>
    <cellStyle name="计算 3 2 3 2" xfId="631"/>
    <cellStyle name="常规 2 2 4 2" xfId="632"/>
    <cellStyle name="40% - 强调文字颜色 4 2 4" xfId="633"/>
    <cellStyle name="20% - 强调文字颜色 3 2 2 3 2" xfId="634"/>
    <cellStyle name="强调文字颜色 4 3 2 3" xfId="635"/>
    <cellStyle name="强调文字颜色 2 2 3" xfId="636"/>
    <cellStyle name="常规 10 4 2" xfId="637"/>
    <cellStyle name="强调文字颜色 1 2 3 3" xfId="638"/>
    <cellStyle name="强调文字颜色 6 2" xfId="639"/>
    <cellStyle name="60% - 强调文字颜色 4 3 3" xfId="640"/>
    <cellStyle name="40% - 强调文字颜色 1 2 4 2" xfId="641"/>
    <cellStyle name="汇总 3 3 3" xfId="642"/>
    <cellStyle name="常规 7 2 2 3" xfId="643"/>
    <cellStyle name="40% - 强调文字颜色 3 3 5" xfId="644"/>
    <cellStyle name="标题 2 2 2" xfId="645"/>
    <cellStyle name="常规 8 3 2 2" xfId="646"/>
    <cellStyle name="常规 3 4 4" xfId="647"/>
    <cellStyle name="强调文字颜色 2 2 2 3" xfId="648"/>
    <cellStyle name="输出 2 2 2 3" xfId="649"/>
    <cellStyle name="标题 6 2 2 2 2" xfId="650"/>
    <cellStyle name="强调文字颜色 6 2 2 3" xfId="651"/>
    <cellStyle name="常规 3 5 2 2 2" xfId="652"/>
    <cellStyle name="计算 3 2 4" xfId="653"/>
    <cellStyle name="计算 3 3" xfId="654"/>
    <cellStyle name="好 2 4" xfId="655"/>
    <cellStyle name="60% - 强调文字颜色 3 3 4" xfId="656"/>
    <cellStyle name="计算 3 5" xfId="657"/>
    <cellStyle name="检查单元格 3 3 2 2" xfId="658"/>
    <cellStyle name="常规 12 3" xfId="659"/>
    <cellStyle name="20% - 强调文字颜色 4 2 2 2 2 2" xfId="660"/>
    <cellStyle name="输出 3 2" xfId="661"/>
    <cellStyle name="20% - 强调文字颜色 3 3 2 2 2 2" xfId="662"/>
    <cellStyle name="输出 2 3" xfId="663"/>
    <cellStyle name="强调文字颜色 2 3" xfId="664"/>
    <cellStyle name="常规 5 2 4" xfId="665"/>
    <cellStyle name="60% - 强调文字颜色 3 3 3" xfId="666"/>
    <cellStyle name="常规 3 7" xfId="667"/>
    <cellStyle name="检查单元格 2 2 2 3" xfId="668"/>
    <cellStyle name="标题 1 3 3 3" xfId="669"/>
    <cellStyle name="60% - 强调文字颜色 1 2 2 2 3" xfId="670"/>
    <cellStyle name="40% - 强调文字颜色 5 2 5" xfId="671"/>
    <cellStyle name="40% - 强调文字颜色 2 2 3 3" xfId="672"/>
    <cellStyle name="注释 3 2 2 2" xfId="673"/>
    <cellStyle name="40% - 强调文字颜色 6 2 2 3 2" xfId="674"/>
    <cellStyle name="20% - 强调文字颜色 3 2 5" xfId="675"/>
    <cellStyle name="20% - 强调文字颜色 1 3 3 2" xfId="676"/>
    <cellStyle name="常规 6 2 2 2" xfId="677"/>
    <cellStyle name="常规 8 3 2" xfId="678"/>
    <cellStyle name="强调文字颜色 5 2 2 2 2 2" xfId="679"/>
    <cellStyle name="20% - 强调文字颜色 6 2 3" xfId="680"/>
    <cellStyle name="常规 2 3" xfId="681"/>
    <cellStyle name="常规 10 2 2 2 2" xfId="682"/>
    <cellStyle name="警告文本 3 2 4" xfId="683"/>
    <cellStyle name="强调文字颜色 4 2 2 2" xfId="684"/>
    <cellStyle name="常规 2 5 3 2" xfId="685"/>
    <cellStyle name="60% - 强调文字颜色 6 3 3 2" xfId="686"/>
    <cellStyle name="适中 3 2 3 2" xfId="687"/>
    <cellStyle name="60% - 强调文字颜色 1 3 4" xfId="688"/>
    <cellStyle name="警告文本 2 2 4" xfId="689"/>
    <cellStyle name="常规 2 5 2 3" xfId="690"/>
    <cellStyle name="60% - 强调文字颜色 6 3 2 3" xfId="691"/>
    <cellStyle name="输出 3 2 4" xfId="692"/>
    <cellStyle name="链接单元格 2 2 2 3" xfId="693"/>
    <cellStyle name="强调文字颜色 2 2" xfId="694"/>
    <cellStyle name="常规 5 2 3" xfId="695"/>
    <cellStyle name="输出 2 2" xfId="696"/>
    <cellStyle name="20% - 强调文字颜色 4 2 4 2" xfId="697"/>
    <cellStyle name="常规 3 5 2 2 3" xfId="698"/>
    <cellStyle name="汇总 3 4 2" xfId="699"/>
    <cellStyle name="40% - 强调文字颜色 1 3 3 3" xfId="700"/>
    <cellStyle name="60% - 强调文字颜色 2 2 2 2 3" xfId="701"/>
    <cellStyle name="解释性文本 2 2 2 3" xfId="702"/>
    <cellStyle name="常规 2 5 2 2 2" xfId="703"/>
    <cellStyle name="60% - 强调文字颜色 6 3 2 2 2" xfId="704"/>
    <cellStyle name="60% - 强调文字颜色 1 2 4 2" xfId="705"/>
    <cellStyle name="40% - 强调文字颜色 6 2 2 2 2 2" xfId="706"/>
    <cellStyle name="20% - 强调文字颜色 1 2 2 3" xfId="707"/>
    <cellStyle name="适中 3 2 2 2 2" xfId="708"/>
    <cellStyle name="警告文本 2 2" xfId="709"/>
    <cellStyle name="60% - 强调文字颜色 3 2 3 2 2" xfId="710"/>
    <cellStyle name="强调文字颜色 1 2 2 4" xfId="711"/>
    <cellStyle name="强调文字颜色 3 3 2" xfId="712"/>
    <cellStyle name="输出 3 3 2" xfId="713"/>
    <cellStyle name="40% - 强调文字颜色 2 3 2 4" xfId="714"/>
    <cellStyle name="常规 3 6 2" xfId="715"/>
    <cellStyle name="20% - 强调文字颜色 3 2 4 2" xfId="716"/>
    <cellStyle name="解释性文本 3 2" xfId="717"/>
    <cellStyle name="60% - 强调文字颜色 2 3 2" xfId="718"/>
    <cellStyle name="好 2 3" xfId="719"/>
    <cellStyle name="计算 3 2" xfId="720"/>
    <cellStyle name="计算 3 2 3" xfId="721"/>
    <cellStyle name="好 2 3 3" xfId="722"/>
    <cellStyle name="60% - 强调文字颜色 3 3 3 3" xfId="723"/>
    <cellStyle name="常规 3 4 3 2" xfId="724"/>
    <cellStyle name="20% - 强调文字颜色 4 3 2 2 3" xfId="725"/>
    <cellStyle name="标题 4 3 2 2 2" xfId="726"/>
    <cellStyle name="注释 3 4 2" xfId="727"/>
    <cellStyle name="20% - 强调文字颜色 2 2 2 2 2 2" xfId="728"/>
    <cellStyle name="40% - 强调文字颜色 6 3 2 2 2" xfId="729"/>
    <cellStyle name="标题 1 2 2 3" xfId="730"/>
    <cellStyle name="输入 2 2 2" xfId="731"/>
    <cellStyle name="40% - 强调文字颜色 1 2 5" xfId="732"/>
    <cellStyle name="40% - 强调文字颜色 4 3 3" xfId="733"/>
    <cellStyle name="常规 2 4 2 4" xfId="734"/>
    <cellStyle name="60% - 强调文字颜色 6 2 2 4" xfId="735"/>
    <cellStyle name="40% - 强调文字颜色 2 2 2 3 2" xfId="736"/>
    <cellStyle name="常规 2 7" xfId="737"/>
    <cellStyle name="标题" xfId="738" builtinId="15"/>
    <cellStyle name="标题 1 3 2 3" xfId="739"/>
    <cellStyle name="40% - 强调文字颜色 4 2 3 3" xfId="740"/>
    <cellStyle name="汇总 2 5" xfId="741"/>
    <cellStyle name="20% - 强调文字颜色 5 3 3 2" xfId="742"/>
    <cellStyle name="适中 3 2 4" xfId="743"/>
    <cellStyle name="差 3 4 2" xfId="744"/>
    <cellStyle name="40% - 强调文字颜色 6 2 3 3" xfId="745"/>
    <cellStyle name="注释 3 3 2" xfId="746"/>
    <cellStyle name="差 3 3 2 2" xfId="747"/>
    <cellStyle name="适中 3 3 2" xfId="748"/>
    <cellStyle name="40% - 强调文字颜色 2 3 3 2" xfId="749"/>
    <cellStyle name="40% - 强调文字颜色 6 2 4" xfId="750"/>
    <cellStyle name="检查单元格 2 3 2 2" xfId="751"/>
    <cellStyle name="20% - 强调文字颜色 5 3 2 3 2" xfId="752"/>
    <cellStyle name="标题 6 3 2 2" xfId="753"/>
    <cellStyle name="40% - 强调文字颜色 3 2 2 3 2" xfId="754"/>
    <cellStyle name="40% - 强调文字颜色 2 2 2 2 2 2" xfId="755"/>
    <cellStyle name="60% - 强调文字颜色 4 3 2 3" xfId="756"/>
    <cellStyle name="40% - 强调文字颜色 5 2 4 2" xfId="757"/>
    <cellStyle name="40% - 强调文字颜色 2 2 3 2 2" xfId="758"/>
    <cellStyle name="60% - 强调文字颜色 5 2 2 2 3" xfId="759"/>
    <cellStyle name="60% - 强调文字颜色 1 2 2 2 2 2" xfId="760"/>
    <cellStyle name="常规 20" xfId="761"/>
    <cellStyle name="常规 15" xfId="762"/>
    <cellStyle name="标题 2 2" xfId="763"/>
    <cellStyle name="常规 3 5 4" xfId="764"/>
    <cellStyle name="输入 3 3 2 2" xfId="765"/>
    <cellStyle name="强调文字颜色 2 3 5" xfId="766"/>
    <cellStyle name="40% - 强调文字颜色 4 2 2 2 2" xfId="767"/>
    <cellStyle name="60% - 强调文字颜色 1 3 2 2" xfId="768"/>
    <cellStyle name="常规 2 6 2 2" xfId="769"/>
    <cellStyle name="40% - 强调文字颜色 3 2 3" xfId="770"/>
    <cellStyle name="输入 2 2 3 2" xfId="771"/>
    <cellStyle name="标题 1 3 2 2 2 2" xfId="772"/>
    <cellStyle name="标题 6 2 2 3" xfId="773"/>
    <cellStyle name="20% - 强调文字颜色 1" xfId="774" builtinId="30"/>
    <cellStyle name="20% - 强调文字颜色 3 2 3 2" xfId="775"/>
    <cellStyle name="常规 3 5 2" xfId="776"/>
    <cellStyle name="40% - 强调文字颜色 6 2 3" xfId="777"/>
    <cellStyle name="40% - 强调文字颜色 3 2 2 4" xfId="778"/>
    <cellStyle name="60% - 强调文字颜色 3 3 4 2" xfId="779"/>
    <cellStyle name="20% - 强调文字颜色 3 3 2 3" xfId="780"/>
    <cellStyle name="20% - 强调文字颜色 4 3 2 3 2" xfId="781"/>
    <cellStyle name="60% - 强调文字颜色 4 2 2" xfId="782"/>
    <cellStyle name="强调文字颜色 1 2 2 2" xfId="783"/>
    <cellStyle name="输入 2 2 2 2 2" xfId="784"/>
    <cellStyle name="汇总 2 4 2" xfId="785"/>
    <cellStyle name="40% - 强调文字颜色 4 2 3 2 2" xfId="786"/>
    <cellStyle name="强调文字颜色 3 3 5" xfId="787"/>
    <cellStyle name="40% - 强调文字颜色 1 2 2 3" xfId="788"/>
    <cellStyle name="强调文字颜色 5 3 3" xfId="789"/>
    <cellStyle name="汇总 3 2" xfId="790"/>
    <cellStyle name="常规 2 5 2 2" xfId="791"/>
    <cellStyle name="60% - 强调文字颜色 6 3 2 2" xfId="792"/>
    <cellStyle name="60% - 强调文字颜色 6 3 4" xfId="793"/>
    <cellStyle name="输入 3 2 2 2" xfId="794"/>
    <cellStyle name="常规 2 5 4" xfId="795"/>
    <cellStyle name="注释 3 2 4" xfId="796"/>
    <cellStyle name="常规 3 5 4 2" xfId="797"/>
    <cellStyle name="计算 2 2 4" xfId="798"/>
    <cellStyle name="40% - 强调文字颜色 6 3 3" xfId="799"/>
    <cellStyle name="20% - 强调文字颜色 2 2 2 3" xfId="800"/>
    <cellStyle name="20% - 强调文字颜色 5 3 2 3" xfId="801"/>
    <cellStyle name="检查单元格 2 3 2" xfId="802"/>
    <cellStyle name="强调文字颜色 6 3 2 3 2" xfId="803"/>
    <cellStyle name="注释 2 2 2 2" xfId="804"/>
    <cellStyle name="40% - 强调文字颜色 2 3 2" xfId="805"/>
    <cellStyle name="40% - 强调文字颜色 3 3" xfId="806"/>
    <cellStyle name="注释 2 3 2" xfId="807"/>
    <cellStyle name="差 3 3" xfId="808"/>
    <cellStyle name="40% - 强调文字颜色 6 2 2 2 2" xfId="809"/>
    <cellStyle name="强调文字颜色 3 3" xfId="810"/>
    <cellStyle name="输出 3 3" xfId="811"/>
    <cellStyle name="常规 12 4" xfId="812"/>
    <cellStyle name="强调文字颜色 2 2 2 3 2" xfId="813"/>
    <cellStyle name="标题 5 3 3" xfId="814"/>
    <cellStyle name="60% - 强调文字颜色 5 2 4" xfId="815"/>
    <cellStyle name="差 2 3 2" xfId="816"/>
    <cellStyle name="强调文字颜色 1 3 2 4" xfId="817"/>
    <cellStyle name="强调文字颜色 4 3 2" xfId="818"/>
    <cellStyle name="常规 10 2 3 2" xfId="819"/>
    <cellStyle name="常规 11 3 2 2" xfId="820"/>
    <cellStyle name="强调文字颜色 1 3 2 3 2" xfId="821"/>
    <cellStyle name="强调文字颜色 2" xfId="822" builtinId="33"/>
    <cellStyle name="20% - 强调文字颜色 5 3" xfId="823"/>
    <cellStyle name="常规 2 3 6" xfId="824"/>
    <cellStyle name="常规 7 2 2 2 2" xfId="825"/>
    <cellStyle name="链接单元格 2" xfId="826"/>
    <cellStyle name="常规 13 2 2 2" xfId="827"/>
    <cellStyle name="常规 3 9" xfId="828"/>
    <cellStyle name="60% - 强调文字颜色 3 2 2 2 3" xfId="829"/>
    <cellStyle name="汇总 3 5" xfId="830"/>
    <cellStyle name="40% - 强调文字颜色 2 2 2" xfId="831"/>
    <cellStyle name="40% - 强调文字颜色 6 2 3 2" xfId="832"/>
    <cellStyle name="标题 3 2 5" xfId="833"/>
    <cellStyle name="60% - 强调文字颜色 4 2 3" xfId="834"/>
    <cellStyle name="强调文字颜色 5 2" xfId="835"/>
    <cellStyle name="强调文字颜色 1 2 2 3" xfId="836"/>
    <cellStyle name="常规 10 3 2" xfId="837"/>
    <cellStyle name="60% - 强调文字颜色 6 3 2 2 3" xfId="838"/>
    <cellStyle name="20% - 强调文字颜色 2 3" xfId="839"/>
    <cellStyle name="20% - 强调文字颜色 2 3 3 2" xfId="840"/>
    <cellStyle name="强调文字颜色 5 3 2 4" xfId="841"/>
    <cellStyle name="标题 5 2 2 2 2" xfId="842"/>
    <cellStyle name="40% - 强调文字颜色 3 3 3 2 2" xfId="843"/>
    <cellStyle name="强调文字颜色 4 2 3 3" xfId="844"/>
    <cellStyle name="百分比" xfId="845" builtinId="5"/>
    <cellStyle name="常规 7 3 2" xfId="846"/>
    <cellStyle name="计算 2" xfId="847"/>
    <cellStyle name="输入 2 3 3" xfId="848"/>
    <cellStyle name="标题 1 3 2 3 2" xfId="849"/>
    <cellStyle name="标题 2" xfId="850" builtinId="17"/>
    <cellStyle name="输入 3 3 2" xfId="851"/>
    <cellStyle name="标题 5 2 2" xfId="852"/>
    <cellStyle name="40% - 强调文字颜色 6 3 5" xfId="853"/>
    <cellStyle name="差 3 2 2 2" xfId="854"/>
    <cellStyle name="适中 3 2 2" xfId="855"/>
    <cellStyle name="警告文本" xfId="856" builtinId="11"/>
    <cellStyle name="20% - 强调文字颜色 3 3 3 3" xfId="857"/>
    <cellStyle name="60% - 强调文字颜色 3 2 3" xfId="858"/>
    <cellStyle name="检查单元格 3 4 2" xfId="859"/>
    <cellStyle name="解释性文本 2 2 2" xfId="860"/>
    <cellStyle name="60% - 强调文字颜色 2 2 2 2" xfId="861"/>
    <cellStyle name="常规 3 5 2 2" xfId="862"/>
    <cellStyle name="40% - 强调文字颜色 6 2 2 2 3" xfId="863"/>
    <cellStyle name="20% - 强调文字颜色 3 2 3 2 2" xfId="864"/>
    <cellStyle name="60% - 强调文字颜色 1 3 2 3" xfId="865"/>
    <cellStyle name="40% - 强调文字颜色 3 2 4" xfId="866"/>
    <cellStyle name="常规 3 5 2 3" xfId="867"/>
    <cellStyle name="常规 4 3 2" xfId="868"/>
    <cellStyle name="常规 2 2 3 3" xfId="869"/>
    <cellStyle name="检查单元格 3 3 2" xfId="870"/>
    <cellStyle name="好 3 2 2 2" xfId="871"/>
    <cellStyle name="输出 2 2 2" xfId="872"/>
    <cellStyle name="常规 5 2 3 2" xfId="873"/>
    <cellStyle name="强调文字颜色 2 2 2" xfId="874"/>
    <cellStyle name="注释 3 2 2" xfId="875"/>
    <cellStyle name="40% - 强调文字颜色 6 2 2 3" xfId="876"/>
    <cellStyle name="20% - 强调文字颜色 1 3 2 2 3" xfId="877"/>
    <cellStyle name="强调文字颜色 2 3 3 2 2" xfId="878"/>
    <cellStyle name="输入 3 3" xfId="879"/>
    <cellStyle name="汇总 2 2 3 2" xfId="880"/>
    <cellStyle name="40% - 强调文字颜色 1 3 3 2 2" xfId="881"/>
    <cellStyle name="标题 3 3 2 4" xfId="882"/>
    <cellStyle name="60% - 强调文字颜色 4 3 2 2 3" xfId="883"/>
    <cellStyle name="强调文字颜色 5 3 4" xfId="884"/>
    <cellStyle name="汇总 3 3" xfId="885"/>
    <cellStyle name="40% - 强调文字颜色 3 3 2 2 2" xfId="886"/>
    <cellStyle name="20% - 强调文字颜色 2 2 3 2" xfId="887"/>
    <cellStyle name="40% - 强调文字颜色 1" xfId="888" builtinId="31"/>
    <cellStyle name="汇总 3 2 4" xfId="889"/>
    <cellStyle name="60% - 强调文字颜色 4" xfId="890" builtinId="44"/>
    <cellStyle name="强调文字颜色 1 2" xfId="891"/>
    <cellStyle name="常规 4 2 3" xfId="892"/>
    <cellStyle name="常规 8 3" xfId="893"/>
    <cellStyle name="强调文字颜色 5 2 2 2 2" xfId="894"/>
    <cellStyle name="常规 6 2 2" xfId="895"/>
    <cellStyle name="好 2 2 2" xfId="896"/>
    <cellStyle name="常规 5 3 3" xfId="897"/>
    <cellStyle name="60% - 强调文字颜色 3 3 2 2" xfId="898"/>
    <cellStyle name="标题 4 3 2 2" xfId="899"/>
    <cellStyle name="标题 4 3 2 3 2" xfId="900"/>
    <cellStyle name="常规 25" xfId="901"/>
    <cellStyle name="60% - 强调文字颜色 4 2 2 2 2" xfId="902"/>
    <cellStyle name="标题 2 3 2 3" xfId="903"/>
    <cellStyle name="适中" xfId="904" builtinId="28"/>
    <cellStyle name="60% - 强调文字颜色 3 2 2 3 2" xfId="905"/>
    <cellStyle name="常规 3 4 2 3 2" xfId="906"/>
    <cellStyle name="差 3 4" xfId="907"/>
    <cellStyle name="40% - 强调文字颜色 5 2 2 2 3" xfId="908"/>
    <cellStyle name="20% - 强调文字颜色 2 2 3 2 2" xfId="909"/>
    <cellStyle name="40% - 强调文字颜色 3 3 2 2 2 2" xfId="910"/>
    <cellStyle name="适中 3 3 3" xfId="911"/>
    <cellStyle name="20% - 强调文字颜色 4 3 4" xfId="912"/>
    <cellStyle name="常规 13 3 2" xfId="913"/>
    <cellStyle name="强调文字颜色 3 2" xfId="914"/>
    <cellStyle name="标题 2 2 3 2 2" xfId="915"/>
    <cellStyle name="强调文字颜色 2 3 2 3 2" xfId="916"/>
    <cellStyle name="强调文字颜色 1" xfId="917" builtinId="29"/>
    <cellStyle name="20% - 强调文字颜色 3 2 2 4" xfId="918"/>
    <cellStyle name="40% - 强调文字颜色 3 3 4 2" xfId="919"/>
    <cellStyle name="20% - 强调文字颜色 6" xfId="920" builtinId="50"/>
    <cellStyle name="常规 3 4 2 2 2" xfId="921"/>
    <cellStyle name="20% - 强调文字颜色 3 2 2 2 2 2" xfId="922"/>
    <cellStyle name="20% - 强调文字颜色 6 2 2" xfId="923"/>
    <cellStyle name="适中 2 5" xfId="924"/>
    <cellStyle name="常规 2 2" xfId="925"/>
    <cellStyle name="常规 2 3 5" xfId="926"/>
    <cellStyle name="计算" xfId="927" builtinId="22"/>
    <cellStyle name="标题 2 3 3" xfId="928"/>
    <cellStyle name="检查单元格 3 2 2" xfId="929"/>
    <cellStyle name="强调文字颜色 3 2 2 2 2 2" xfId="930"/>
    <cellStyle name="常规 7 3" xfId="931"/>
    <cellStyle name="20% - 强调文字颜色 5 3 2 2 3" xfId="932"/>
    <cellStyle name="差" xfId="933" builtinId="27"/>
    <cellStyle name="货币" xfId="934" builtinId="4"/>
    <cellStyle name="60% - 强调文字颜色 1 2 2" xfId="935"/>
    <cellStyle name="好" xfId="936" builtinId="26"/>
    <cellStyle name="20% - 强调文字颜色 4 2 2 3 2" xfId="937"/>
    <cellStyle name="强调文字颜色 5 3 3 3" xfId="938"/>
    <cellStyle name="汇总 3 2 3" xfId="939"/>
    <cellStyle name="60% - 强调文字颜色 3" xfId="940" builtinId="40"/>
    <cellStyle name="60% - 强调文字颜色 6 3 3 2 2" xfId="941"/>
    <cellStyle name="千位分隔[0]" xfId="942" builtinId="6"/>
    <cellStyle name="货币[0]" xfId="943" builtinId="7"/>
    <cellStyle name="差 2 2 2 3" xfId="944"/>
    <cellStyle name="计算 2 5" xfId="945"/>
    <cellStyle name="常规 8 2 2" xfId="946"/>
    <cellStyle name="强调文字颜色 2 3 4" xfId="947"/>
    <cellStyle name="常规 9 2 2 3" xfId="948"/>
    <cellStyle name="常规 2 2 3 2 2" xfId="949"/>
    <cellStyle name="注释" xfId="950" builtinId="10"/>
    <cellStyle name="强调文字颜色 1 2 4 2" xfId="951"/>
    <cellStyle name="60% - 强调文字颜色 3 3 2 4" xfId="952"/>
    <cellStyle name="好 2 2 4" xfId="953"/>
    <cellStyle name="汇总 2 2 2 2 2" xfId="954"/>
    <cellStyle name="输入 2 3 2" xfId="955"/>
    <cellStyle name="标题 1" xfId="956" builtinId="16"/>
    <cellStyle name="常规 2 3 3 3" xfId="957"/>
    <cellStyle name="常规 8 2 2 3" xfId="958"/>
    <cellStyle name="适中 2 3 2 2" xfId="959"/>
    <cellStyle name="好 2 4 2" xfId="960"/>
    <cellStyle name="计算 3 3 2" xfId="961"/>
    <cellStyle name="20% - 强调文字颜色 3" xfId="962" builtinId="38"/>
    <cellStyle name="60% - 强调文字颜色 4 3 3 3" xfId="963"/>
    <cellStyle name="强调文字颜色 6 2 3" xfId="964"/>
    <cellStyle name="检查单元格 3 4" xfId="965"/>
    <cellStyle name="60% - 强调文字颜色 2 2 2" xfId="966"/>
    <cellStyle name="汇总 3 2 2 2 2" xfId="967"/>
    <cellStyle name="解释性文本 2 2" xfId="968"/>
    <cellStyle name="常规 3 2 5" xfId="969"/>
    <cellStyle name="常规 3 3 4" xfId="970"/>
    <cellStyle name="输入" xfId="971" builtinId="20"/>
    <cellStyle name="40% - 强调文字颜色 4 2 2 4" xfId="972"/>
    <cellStyle name="60% - 强调文字颜色 4 3 4 2" xfId="973"/>
    <cellStyle name="检查单元格" xfId="974" builtinId="23"/>
    <cellStyle name="强调文字颜色 6 3" xfId="975"/>
    <cellStyle name="60% - 强调文字颜色 4 3 4" xfId="976"/>
    <cellStyle name="链接单元格 3 4 2" xfId="977"/>
    <cellStyle name="输出" xfId="978" builtinId="21"/>
    <cellStyle name="标题 1 2 5" xfId="979"/>
    <cellStyle name="强调文字颜色 2 2 2 4" xfId="980"/>
    <cellStyle name="输入 2 2 2 2" xfId="981"/>
    <cellStyle name="60% - 强调文字颜色 5 2 3 3" xfId="982"/>
    <cellStyle name="标题 3" xfId="983" builtinId="18"/>
    <cellStyle name="输入 3 3 3" xfId="984"/>
    <cellStyle name="已访问的超链接" xfId="985" builtinId="9"/>
    <cellStyle name="强调文字颜色 3 3 2 4" xfId="986"/>
    <cellStyle name="强调文字颜色 6 2 3 3" xfId="987"/>
    <cellStyle name="40% - 强调文字颜色 5 3" xfId="988"/>
    <cellStyle name="标题 4 2 2 2 2" xfId="989"/>
    <cellStyle name="强调文字颜色 3 3 2 2 3" xfId="990"/>
    <cellStyle name="40% - 强调文字颜色 1 3 4" xfId="991"/>
    <cellStyle name="常规 10" xfId="992"/>
    <cellStyle name="输入 3 4 2" xfId="993"/>
    <cellStyle name="常规 3 7 3" xfId="994"/>
    <cellStyle name="链接单元格 3 2 2" xfId="995"/>
    <cellStyle name="警告文本 3 3 2" xfId="996"/>
    <cellStyle name="差 3 2 3 2" xfId="997"/>
    <cellStyle name="20% - 强调文字颜色 2" xfId="998" builtinId="34"/>
    <cellStyle name="60% - 强调文字颜色 4 3 3 2" xfId="999"/>
    <cellStyle name="强调文字颜色 6 2 2" xfId="1000"/>
    <cellStyle name="60% - 强调文字颜色 5" xfId="1001" builtinId="48"/>
    <cellStyle name="强调文字颜色 1 3" xfId="1002"/>
    <cellStyle name="标题 2 3 2" xfId="1003"/>
    <cellStyle name="常规 21 2" xfId="1004"/>
    <cellStyle name="40% - 强调文字颜色 3 2 2 2 3" xfId="1005"/>
    <cellStyle name="20% - 强调文字颜色 1 2 3 3" xfId="1006"/>
    <cellStyle name="40% - 强调文字颜色 2" xfId="1007" builtinId="35"/>
    <cellStyle name="常规 6 3" xfId="1008"/>
    <cellStyle name="强调文字颜色 5 2 2 3" xfId="1009"/>
    <cellStyle name="标题 4 3 2 2 3" xfId="1010"/>
    <cellStyle name="标题 4 2 2" xfId="1011"/>
    <cellStyle name="40% - 强调文字颜色 4 3 2 2 3" xfId="1012"/>
    <cellStyle name="20% - 强调文字颜色 1 3 3 2 2" xfId="1013"/>
    <cellStyle name="40% - 强调文字颜色 5 3 5" xfId="1014"/>
    <cellStyle name="40% - 强调文字颜色 4 2 4 2" xfId="1015"/>
    <cellStyle name="40% - 强调文字颜色 3" xfId="1016" builtinId="39"/>
    <cellStyle name="警告文本 2 2 3" xfId="1017"/>
    <cellStyle name="输入 3 2 3 2" xfId="1018"/>
    <cellStyle name="20% - 强调文字颜色 1 2 2 2" xfId="1019"/>
    <cellStyle name="60% - 强调文字颜色 2 3 2 2 3" xfId="1020"/>
    <cellStyle name="解释性文本 3 2 2 3" xfId="1021"/>
    <cellStyle name="常规 3 3 2 2" xfId="1022"/>
    <cellStyle name="20% - 强调文字颜色 6 3 3 2 2" xfId="1023"/>
    <cellStyle name="常规 2 3 2 3" xfId="1024"/>
    <cellStyle name="强调文字颜色 6 2 4" xfId="1025"/>
    <cellStyle name="20% - 强调文字颜色 5" xfId="1026" builtinId="46"/>
    <cellStyle name="强调文字颜色 6 2 5" xfId="1027"/>
    <cellStyle name="40% - 强调文字颜色 5 2 2 2 2" xfId="1028"/>
    <cellStyle name="60% - 强调文字颜色 3 3 2 2 2" xfId="1029"/>
    <cellStyle name="好 2 2 2 2" xfId="1030"/>
    <cellStyle name="强调文字颜色 6" xfId="1031" builtinId="49"/>
    <cellStyle name="常规 10 4" xfId="1032"/>
    <cellStyle name="60% - 强调文字颜色 1" xfId="1033" builtinId="32"/>
    <cellStyle name="40% - 强调文字颜色 5 3 2 3" xfId="1034"/>
    <cellStyle name="20% - 强调文字颜色 3 2 3" xfId="1035"/>
    <cellStyle name="强调文字颜色 5 3 3 2 2" xfId="1036"/>
    <cellStyle name="汇总 3 2 2 2" xfId="1037"/>
    <cellStyle name="解释性文本 2" xfId="1038"/>
    <cellStyle name="60% - 强调文字颜色 2 2" xfId="1039"/>
    <cellStyle name="20% - 强调文字颜色 6 3 5" xfId="1040"/>
    <cellStyle name="常规 3 5" xfId="1041"/>
    <cellStyle name="计算 2 2 3 2" xfId="1042"/>
    <cellStyle name="40% - 强调文字颜色 2 3 2 2 3" xfId="1043"/>
    <cellStyle name="强调文字颜色 1 2 2 3 2" xfId="1044"/>
    <cellStyle name="标题 6 2 4" xfId="1045"/>
    <cellStyle name="常规 10 3 2 2" xfId="1046"/>
    <cellStyle name="60% - 强调文字颜色 4 2 3 2" xfId="1047"/>
    <cellStyle name="强调文字颜色 5 2 2" xfId="1048"/>
    <cellStyle name="常规 6" xfId="1049"/>
    <cellStyle name="40% - 强调文字颜色 6 2" xfId="1050"/>
    <cellStyle name="超链接" xfId="1051" builtinId="8"/>
    <cellStyle name="20% - 强调文字颜色 1 2 2 2 3" xfId="1052"/>
    <cellStyle name="强调文字颜色 5" xfId="1053" builtinId="45"/>
    <cellStyle name="常规 10 3" xfId="1054"/>
    <cellStyle name="标题 4 2 3" xfId="1055"/>
    <cellStyle name="40% - 强调文字颜色 4" xfId="1056" builtinId="43"/>
    <cellStyle name="常规_Sheet1 2" xfId="1057"/>
    <cellStyle name="常规 6 5" xfId="1058"/>
    <cellStyle name="标题 4 2 3 3" xfId="1059"/>
    <cellStyle name="20% - 强调文字颜色 1 2 4 2" xfId="1060"/>
    <cellStyle name="计算 2 2 2 3" xfId="1061"/>
    <cellStyle name="20% - 强调文字颜色 2 3 5" xfId="1062"/>
    <cellStyle name="警告文本 3 2 2 2 2" xfId="1063"/>
    <cellStyle name="强调文字颜色 6 2 2 3 2" xfId="1064"/>
    <cellStyle name="常规 2 4 2 3 2" xfId="1065"/>
    <cellStyle name="60% - 强调文字颜色 6 2 2 3 2" xfId="1066"/>
    <cellStyle name="强调文字颜色 3 3 2 3" xfId="1067"/>
    <cellStyle name="20% - 强调文字颜色 6 3 2 3 2" xfId="1068"/>
    <cellStyle name="常规 3 2 3 2" xfId="1069"/>
    <cellStyle name="常规 8 2 3" xfId="1070"/>
    <cellStyle name="标题 1 2 2 2 2" xfId="1071"/>
    <cellStyle name="常规 15 2" xfId="1072"/>
    <cellStyle name="标题 2 2 3 3" xfId="1073"/>
    <cellStyle name="强调文字颜色 4" xfId="1074" builtinId="41"/>
    <cellStyle name="20% - 强调文字颜色 4 3 3 2" xfId="1075"/>
    <cellStyle name="常规 5 2 2 2 2" xfId="1076"/>
    <cellStyle name="标题 2 3" xfId="1077"/>
    <cellStyle name="常规 16" xfId="1078"/>
    <cellStyle name="常规 21" xfId="1079"/>
    <cellStyle name="40% - 强调文字颜色 3 2 2" xfId="1080"/>
    <cellStyle name="标题 6 2 2 2" xfId="1081"/>
    <cellStyle name="常规 5 2 2 3" xfId="1082"/>
    <cellStyle name="60% - 强调文字颜色 5 3 3 2 2" xfId="1083"/>
    <cellStyle name="20% - 强调文字颜色 6 3 3 2" xfId="1084"/>
    <cellStyle name="常规 3 3 2" xfId="1085"/>
    <cellStyle name="强调文字颜色 4 2 3 2 2" xfId="1086"/>
    <cellStyle name="常规 3 4 2 3" xfId="1087"/>
    <cellStyle name="20% - 强调文字颜色 1 3 2 4" xfId="1088"/>
    <cellStyle name="20% - 强调文字颜色 5 2 2 2 2 2" xfId="1089"/>
    <cellStyle name="20% - 强调文字颜色 3 2 2 2 3" xfId="1090"/>
    <cellStyle name="计算 2 3 3" xfId="1091"/>
    <cellStyle name="好 3 3 2" xfId="1092"/>
    <cellStyle name="常规 13 2 3" xfId="1093"/>
    <cellStyle name="60% - 强调文字颜色 2 2 2 3" xfId="1094"/>
    <cellStyle name="解释性文本 2 2 3" xfId="1095"/>
    <cellStyle name="20% - 强调文字颜色 6 3 3 3" xfId="1096"/>
    <cellStyle name="常规 3 3 3" xfId="1097"/>
    <cellStyle name="常规 3 4 2 4" xfId="1098"/>
    <cellStyle name="标题 4 3 4 2" xfId="1099"/>
    <cellStyle name="强调文字颜色 5 3 4 2" xfId="1100"/>
    <cellStyle name="汇总 3 3 2" xfId="1101"/>
    <cellStyle name="强调文字颜色 4 2 5" xfId="1102"/>
    <cellStyle name="强调文字颜色 4 3 5" xfId="1103"/>
    <cellStyle name="40% - 强调文字颜色 1 3 2 3" xfId="1104"/>
    <cellStyle name="40% - 强调文字颜色 6" xfId="1105" builtinId="51"/>
    <cellStyle name="40% - 强调文字颜色 5 3 2 4" xfId="1106"/>
    <cellStyle name="标题 3 2 3 3" xfId="1107"/>
    <cellStyle name="60% - 强调文字颜色 5 2 2 3 2" xfId="1108"/>
    <cellStyle name="40% - 强调文字颜色 6 2 5" xfId="1109"/>
    <cellStyle name="60% - 强调文字颜色 2 2 2 2 2 2" xfId="1110"/>
    <cellStyle name="解释性文本 2 2 2 2 2" xfId="1111"/>
    <cellStyle name="40% - 强调文字颜色 2 3 3 3" xfId="1112"/>
    <cellStyle name="60% - 强调文字颜色 6 2 4 2" xfId="1113"/>
    <cellStyle name="常规 2 4 4 2" xfId="1114"/>
    <cellStyle name="标题 1 2 4" xfId="1115"/>
    <cellStyle name="60% - 强调文字颜色 2 2 4" xfId="1116"/>
    <cellStyle name="适中 3" xfId="1117"/>
    <cellStyle name="解释性文本 2 4" xfId="1118"/>
    <cellStyle name="20% - 强调文字颜色 4" xfId="1119" builtinId="42"/>
    <cellStyle name="计算 3 3 3" xfId="1120"/>
    <cellStyle name="注释 3 3 3" xfId="1121"/>
    <cellStyle name="警告文本 2 2 2" xfId="1122"/>
    <cellStyle name="常规 2 6 3" xfId="1123"/>
    <cellStyle name="60% - 强调文字颜色 1 3 3" xfId="1124"/>
    <cellStyle name="20% - 强调文字颜色 2 3 2" xfId="1125"/>
    <cellStyle name="20% - 强调文字颜色 2 3 3 2 2" xfId="1126"/>
    <cellStyle name="60% - 强调文字颜色 2 3" xfId="1127"/>
    <cellStyle name="汇总 3 2 2 3" xfId="1128"/>
    <cellStyle name="解释性文本 3" xfId="1129"/>
    <cellStyle name="20% - 强调文字颜色 4 2 3" xfId="1130"/>
    <cellStyle name="好 2 3 2" xfId="1131"/>
    <cellStyle name="计算 3 2 2" xfId="1132"/>
    <cellStyle name="差 3 2 2 3" xfId="1133"/>
    <cellStyle name="60% - 强调文字颜色 3 2 5" xfId="1134"/>
    <cellStyle name="60% - 强调文字颜色 1 3 3 2 2" xfId="1135"/>
    <cellStyle name="40% - 强调文字颜色 3 3 3 2" xfId="1136"/>
    <cellStyle name="20% - 强调文字颜色 2 3 3" xfId="1137"/>
    <cellStyle name="标题 4 2 4" xfId="1138"/>
    <cellStyle name="链接单元格 3 5" xfId="1139"/>
    <cellStyle name="40% - 强调文字颜色 5 3 2" xfId="1140"/>
    <cellStyle name="标题 4 2 2 2 2 2" xfId="1141"/>
    <cellStyle name="40% - 强调文字颜色 5" xfId="1142" builtinId="47"/>
    <cellStyle name="20% - 强调文字颜色 5 3 4" xfId="1143"/>
    <cellStyle name="40% - 强调文字颜色 5 3 2 3 2" xfId="1144"/>
    <cellStyle name="标题 3 2 3 2 2" xfId="1145"/>
    <cellStyle name="60% - 强调文字颜色 1 2" xfId="1146"/>
    <cellStyle name="强调文字颜色 4 2 2 4" xfId="1147"/>
    <cellStyle name="强调文字颜色 5 3 2 3" xfId="1148"/>
    <cellStyle name="20% - 强调文字颜色 3 3 2 3 2" xfId="1149"/>
    <cellStyle name="标题 4 2 2 2 3" xfId="1150"/>
    <cellStyle name="注释 3 2" xfId="1151"/>
    <cellStyle name="20% - 强调文字颜色 6 2 5" xfId="1152"/>
    <cellStyle name="常规 2 5" xfId="1153"/>
    <cellStyle name="60% - 强调文字颜色 6 3" xfId="1154"/>
    <cellStyle name="60% - 强调文字颜色 2 2 4 2" xfId="1155"/>
    <cellStyle name="解释性文本 2 4 2" xfId="1156"/>
    <cellStyle name="适中 3 2" xfId="1157"/>
    <cellStyle name="常规 13 3 3" xfId="1158"/>
    <cellStyle name="常规 3 2 2 2 2 2" xfId="1159"/>
    <cellStyle name="标题 4" xfId="1160" builtinId="19"/>
    <cellStyle name="60% - 强调文字颜色 1 3 2 2 2" xfId="1161"/>
    <cellStyle name="40% - 强调文字颜色 3 2 3 2" xfId="1162"/>
    <cellStyle name="40% - 强调文字颜色 3 3 3" xfId="1163"/>
    <cellStyle name="40% - 强调文字颜色 1 2 2 2 2 2" xfId="1164"/>
    <cellStyle name="常规 2 3 2 2 2 2" xfId="1165"/>
    <cellStyle name="强调文字颜色 6 2 2 2 3" xfId="1166"/>
    <cellStyle name="20% - 强调文字颜色 3 3 4" xfId="1167"/>
    <cellStyle name="计算 2 3 2 2" xfId="1168"/>
    <cellStyle name="常规 3 4 3 2 2" xfId="1169"/>
    <cellStyle name="20% - 强调文字颜色 4 3 2 3" xfId="1170"/>
    <cellStyle name="差 2 2 3" xfId="1171"/>
    <cellStyle name="强调文字颜色 2 2 2 2 3" xfId="1172"/>
    <cellStyle name="常规 11 5" xfId="1173"/>
    <cellStyle name="常规 9 3 2" xfId="1174"/>
    <cellStyle name="40% - 强调文字颜色 1 3 5" xfId="1175"/>
    <cellStyle name="常规 11" xfId="1176"/>
    <cellStyle name="40% - 强调文字颜色 2 3 2 2 2 2" xfId="1177"/>
    <cellStyle name="解释性文本 2 3 3" xfId="1178"/>
    <cellStyle name="60% - 强调文字颜色 2 2 3 3" xfId="1179"/>
    <cellStyle name="适中 2 3" xfId="1180"/>
    <cellStyle name="适中 3 4" xfId="1181"/>
    <cellStyle name="60% - 强调文字颜色 5 3 2 2 2 2" xfId="1182"/>
    <cellStyle name="强调文字颜色 2 3 2 2 2 2" xfId="1183"/>
    <cellStyle name="强调文字颜色 3" xfId="1184" builtinId="37"/>
    <cellStyle name="标题 2 2 3 2" xfId="1185"/>
    <cellStyle name="40% - 强调文字颜色 4 3 2 3" xfId="1186"/>
    <cellStyle name="标题 6 2" xfId="1187"/>
    <cellStyle name="40% - 强调文字颜色 2 2 5" xfId="1188"/>
    <cellStyle name="60% - 强调文字颜色 1 2 2 4" xfId="1189"/>
    <cellStyle name="常规 14" xfId="1190"/>
    <cellStyle name="强调文字颜色 2 2 2 2 2 2" xfId="1191"/>
    <cellStyle name="60% - 强调文字颜色 5 3 3" xfId="1192"/>
    <cellStyle name="强调文字颜色 1 3 3 3" xfId="1193"/>
    <cellStyle name="适中 2 2 3" xfId="1194"/>
    <cellStyle name="常规 11 4 2" xfId="1195"/>
    <cellStyle name="强调文字颜色 3 2 3" xfId="1196"/>
    <cellStyle name="常规 3 2 2 2 3" xfId="1197"/>
    <cellStyle name="常规 3 2 2 3 2" xfId="1198"/>
    <cellStyle name="标题 4 3 2" xfId="1199"/>
    <cellStyle name="标题 4 3 2 3" xfId="1200"/>
    <cellStyle name="常规 7 4" xfId="1201"/>
    <cellStyle name="强调文字颜色 6 3 2 2" xfId="1202"/>
    <cellStyle name="输入 2 4 2" xfId="1203"/>
    <cellStyle name="差 3 2 4" xfId="1204"/>
    <cellStyle name="解释性文本 3 4 2" xfId="1205"/>
    <cellStyle name="40% - 强调文字颜色 2 2 2 4" xfId="1206"/>
    <cellStyle name="60% - 强调文字颜色 2 3 4 2" xfId="1207"/>
    <cellStyle name="强调文字颜色 3 3 4" xfId="1208"/>
    <cellStyle name="40% - 强调文字颜色 1 2 2 2" xfId="1209"/>
    <cellStyle name="常规 2 2 3" xfId="1210"/>
    <cellStyle name="20% - 强调文字颜色 6 2 2 3" xfId="1211"/>
    <cellStyle name="40% - 强调文字颜色 5 3 3" xfId="1212"/>
    <cellStyle name="标题 3 3 4 2" xfId="1213"/>
    <cellStyle name="60% - 强调文字颜色 6 3 5" xfId="1214"/>
    <cellStyle name="输入 3 2 2 3" xfId="1215"/>
    <cellStyle name="标题 1 3 2 2 3" xfId="1216"/>
    <cellStyle name="输入 2 2 4" xfId="1217"/>
    <cellStyle name="40% - 强调文字颜色 1 3 2 2 2 2" xfId="1218"/>
    <cellStyle name="20% - 强调文字颜色 5 3 3 3" xfId="1219"/>
    <cellStyle name="检查单元格 2 4 2" xfId="1220"/>
    <cellStyle name="标题 2 3 2 4" xfId="1221"/>
    <cellStyle name="60% - 强调文字颜色 4 2 2 2 3" xfId="1222"/>
    <cellStyle name="40% - 强调文字颜色 1 2 3 2 2" xfId="1223"/>
    <cellStyle name="60% - 强调文字颜色 6 2 2 2 2 2" xfId="1224"/>
    <cellStyle name="常规 2 4 2 2 2 2" xfId="1225"/>
    <cellStyle name="输入 3 4" xfId="1226"/>
    <cellStyle name="20% - 强调文字颜色 5 3 3" xfId="1227"/>
    <cellStyle name="60% - 强调文字颜色 2 3 2 3 2" xfId="1228"/>
    <cellStyle name="解释性文本 3 2 3 2" xfId="1229"/>
    <cellStyle name="常规 5 3 2 2" xfId="1230"/>
    <cellStyle name="标题 3 2 2 2 3" xfId="1231"/>
    <cellStyle name="60% - 强调文字颜色 6" xfId="1232" builtinId="52"/>
    <cellStyle name="40% - 强调文字颜色 5 3 3 2" xfId="1233"/>
    <cellStyle name="60% - 强调文字颜色 4 2 5" xfId="1234"/>
    <cellStyle name="60% - 强调文字颜色 2 3 3 2" xfId="1235"/>
    <cellStyle name="解释性文本 3 3 2" xfId="1236"/>
    <cellStyle name="检查单元格 2 2 4" xfId="1237"/>
    <cellStyle name="标题 1 3 5" xfId="1238"/>
    <cellStyle name="常规 9 2 2" xfId="1239"/>
    <cellStyle name="常规 10 5" xfId="1240"/>
    <cellStyle name="差 2 4" xfId="1241"/>
    <cellStyle name="常规 2 3 2 3 2" xfId="1242"/>
    <cellStyle name="强调文字颜色 2 2 2 2" xfId="1243"/>
    <cellStyle name="输出 2 2 2 2" xfId="1244"/>
    <cellStyle name="20% - 强调文字颜色 5 3 2 2 2" xfId="1245"/>
    <cellStyle name="常规 7 2" xfId="1246"/>
    <cellStyle name="强调文字颜色 5 2 3 2" xfId="1247"/>
    <cellStyle name="汇总 2 2 2" xfId="1248"/>
    <cellStyle name="强调文字颜色 3 2 2 3" xfId="1249"/>
    <cellStyle name="输出 3 2 2 3" xfId="1250"/>
    <cellStyle name="标题 1 2" xfId="1251"/>
    <cellStyle name="输入 2 3 2 2" xfId="1252"/>
    <cellStyle name="计算 2 4 2" xfId="1253"/>
    <cellStyle name="常规 14 2 2" xfId="1254"/>
    <cellStyle name="标题 2 2 2 3 2" xfId="1255"/>
    <cellStyle name="常规 6 2 3" xfId="1256"/>
    <cellStyle name="标题 1 2 2 2 2 2" xfId="1257"/>
    <cellStyle name="常规 8 2 3 2" xfId="1258"/>
    <cellStyle name="40% - 强调文字颜色 5 2 3 3" xfId="1259"/>
    <cellStyle name="20% - 强调文字颜色 4 3 3 2 2" xfId="1260"/>
    <cellStyle name="强调文字颜色 4 2" xfId="1261"/>
    <cellStyle name="常规 10 2 2" xfId="1262"/>
    <cellStyle name="60% - 强调文字颜色 1 2 3" xfId="1263"/>
    <cellStyle name="20% - 强调文字颜色 3 3 2 4" xfId="1264"/>
    <cellStyle name="差 3 2 3" xfId="1265"/>
    <cellStyle name="强调文字颜色 3 2 2 2" xfId="1266"/>
    <cellStyle name="检查单元格 3" xfId="1267"/>
    <cellStyle name="常规 4 5" xfId="1268"/>
    <cellStyle name="20% - 强调文字颜色 3 3 3" xfId="1269"/>
    <cellStyle name="汇总 3 2 3 2" xfId="1270"/>
    <cellStyle name="60% - 强调文字颜色 3 2" xfId="1271"/>
    <cellStyle name="链接单元格 3" xfId="1272"/>
    <cellStyle name="40% - 强调文字颜色 5 3 2 2 3" xfId="1273"/>
    <cellStyle name="20% - 强调文字颜色 5 2 5" xfId="1274"/>
    <cellStyle name="20% - 强调文字颜色 5 3 2" xfId="1275"/>
    <cellStyle name="链接单元格 2 3 3" xfId="1276"/>
    <cellStyle name="强调文字颜色 3 2 5" xfId="1277"/>
    <cellStyle name="20% - 强调文字颜色 6 2 3 3" xfId="1278"/>
    <cellStyle name="常规 2 3 3" xfId="1279"/>
    <cellStyle name="强调文字颜色 4 2 2 2 3" xfId="1280"/>
    <cellStyle name="解释性文本 3 2 2 2 2" xfId="1281"/>
    <cellStyle name="60% - 强调文字颜色 2 3 2 2 2 2" xfId="1282"/>
    <cellStyle name="强调文字颜色 4 3 3" xfId="1283"/>
    <cellStyle name="20% - 强调文字颜色 5 2 3 2" xfId="1284"/>
    <cellStyle name="常规 3 7 2" xfId="1285"/>
    <cellStyle name="常规 3 5 3 2 2" xfId="1286"/>
    <cellStyle name="注释 2 3 3" xfId="1287"/>
    <cellStyle name="20% - 强调文字颜色 2 3 3 3" xfId="1288"/>
    <cellStyle name="标题 1 3 2" xfId="1289"/>
    <cellStyle name="注释 3" xfId="1290"/>
    <cellStyle name="常规 12 3 2" xfId="1291"/>
    <cellStyle name="60% - 强调文字颜色 6 2 3" xfId="1292"/>
    <cellStyle name="常规 2 4 3" xfId="1293"/>
    <cellStyle name="60% - 强调文字颜色 5 3 2" xfId="1294"/>
    <cellStyle name="强调文字颜色 1 3 3 2" xfId="1295"/>
    <cellStyle name="强调文字颜色 5 3 2 2 3" xfId="1296"/>
    <cellStyle name="解释性文本 2 3 2 2" xfId="1297"/>
    <cellStyle name="60% - 强调文字颜色 2 2 3 2 2" xfId="1298"/>
    <cellStyle name="适中 2 2 2" xfId="1299"/>
    <cellStyle name="警告文本 3 3" xfId="1300"/>
    <cellStyle name="链接单元格 3 2" xfId="1301"/>
    <cellStyle name="标题 1 2 3 3" xfId="1302"/>
    <cellStyle name="40% - 强调文字颜色 3 3 2 4" xfId="1303"/>
    <cellStyle name="40% - 强调文字颜色 3 2 2 2 2" xfId="1304"/>
    <cellStyle name="链接单元格 3 2 2 3" xfId="1305"/>
    <cellStyle name="20% - 强调文字颜色 2 2 5" xfId="1306"/>
    <cellStyle name="20% - 强调文字颜色 1 2 3 2" xfId="1307"/>
    <cellStyle name="常规 7" xfId="1308"/>
    <cellStyle name="60% - 强调文字颜色 4 2 3 3" xfId="1309"/>
    <cellStyle name="20% - 强调文字颜色 5 3 2 2" xfId="1310"/>
    <cellStyle name="常规 11 2" xfId="1311"/>
    <cellStyle name="常规 9 3 2 2" xfId="1312"/>
    <cellStyle name="强调文字颜色 3 3 3" xfId="1313"/>
    <cellStyle name="强调文字颜色 6 2 3 2" xfId="1314"/>
    <cellStyle name="20% - 强调文字颜色 3 2" xfId="1315"/>
    <cellStyle name="计算 3 3 2 2" xfId="1316"/>
    <cellStyle name="20% - 强调文字颜色 5 2 3" xfId="1317"/>
    <cellStyle name="链接单元格 2 2 4" xfId="1318"/>
    <cellStyle name="强调文字颜色 6 3 4" xfId="1319"/>
    <cellStyle name="常规 2 2 2 2 3" xfId="1320"/>
    <cellStyle name="汇总" xfId="1321" builtinId="25"/>
    <cellStyle name="强调文字颜色 4 3 2 2" xfId="1322"/>
    <cellStyle name="40% - 强调文字颜色 5 2 3" xfId="1323"/>
    <cellStyle name="60% - 强调文字颜色 5 3 2 3 2" xfId="1324"/>
    <cellStyle name="40% - 强调文字颜色 3 3 2 3 2" xfId="1325"/>
    <cellStyle name="常规 9 2 3" xfId="1326"/>
    <cellStyle name="标题 1 2 3 2 2" xfId="1327"/>
    <cellStyle name="检查单元格 3 3 3" xfId="1328"/>
    <cellStyle name="强调文字颜色 6 3 3 2" xfId="1329"/>
    <cellStyle name="常规 2 2 2 2 2 2" xfId="1330"/>
    <cellStyle name="强调文字颜色 5 2 2 2 3" xfId="1331"/>
    <cellStyle name="常规 8 4" xfId="1332"/>
    <cellStyle name="好 3 2 2 3" xfId="1333"/>
    <cellStyle name="常规 2 2 3 2" xfId="1334"/>
    <cellStyle name="20% - 强调文字颜色 6 2 2 3 2" xfId="1335"/>
    <cellStyle name="差 2 2 4" xfId="1336"/>
    <cellStyle name="常规 3 2 3" xfId="1337"/>
    <cellStyle name="20% - 强调文字颜色 6 3 2 3" xfId="1338"/>
    <cellStyle name="20% - 强调文字颜色 4 2 3 2" xfId="1339"/>
    <cellStyle name="强调文字颜色 5 2 3 2 2" xfId="1340"/>
    <cellStyle name="汇总 2 2 2 2" xfId="1341"/>
    <cellStyle name="输入 2 3" xfId="1342"/>
    <cellStyle name="常规 8" xfId="1343"/>
    <cellStyle name="常规 3 3 3 2" xfId="1344"/>
    <cellStyle name="40% - 强调文字颜色 3 2 2 3" xfId="1345"/>
    <cellStyle name="标题 6 3 2" xfId="1346"/>
    <cellStyle name="标题 4 2 2 4" xfId="1347"/>
    <cellStyle name="标题 3 3 3" xfId="1348"/>
    <cellStyle name="常规 2 3 4 2" xfId="1349"/>
    <cellStyle name="常规 3 6 3 2" xfId="1350"/>
    <cellStyle name="20% - 强调文字颜色 1 2 4" xfId="1351"/>
    <cellStyle name="警告文本 3 2 2 2" xfId="1352"/>
    <cellStyle name="常规 5 4 2" xfId="1353"/>
    <cellStyle name="60% - 强调文字颜色 3 3 2 2 2 2" xfId="1354"/>
    <cellStyle name="好 2 2 2 2 2" xfId="1355"/>
    <cellStyle name="常规 2 5 3" xfId="1356"/>
    <cellStyle name="60% - 强调文字颜色 6 3 3" xfId="1357"/>
    <cellStyle name="适中 3 2 3" xfId="1358"/>
    <cellStyle name="链接单元格 3 4" xfId="1359"/>
    <cellStyle name="警告文本 3 5" xfId="1360"/>
    <cellStyle name="输入 2" xfId="1361"/>
    <cellStyle name="常规 3 3 4 2" xfId="1362"/>
    <cellStyle name="40% - 强调文字颜色 1 2 2" xfId="1363"/>
    <cellStyle name="输出 3 2 2 2" xfId="1364"/>
    <cellStyle name="输出 2 5" xfId="1365"/>
    <cellStyle name="好 3 2 2" xfId="1366"/>
    <cellStyle name="常规 9 2" xfId="1367"/>
    <cellStyle name="标题 4 3 3 2 2" xfId="1368"/>
    <cellStyle name="强调文字颜色 6 3 2 2 3" xfId="1369"/>
    <cellStyle name="40% - 强调文字颜色 4 3 2 2" xfId="1370"/>
    <cellStyle name="标题 1 3 4" xfId="1371"/>
    <cellStyle name="检查单元格 2 2 3" xfId="1372"/>
    <cellStyle name="20% - 强调文字颜色 1 2 2 3 2" xfId="1373"/>
    <cellStyle name="适中 2 4" xfId="1374"/>
    <cellStyle name="强调文字颜色 1 3 5" xfId="1375"/>
    <cellStyle name="60% - 强调文字颜色 2 3 3 3" xfId="1376"/>
    <cellStyle name="解释性文本 3 3 3" xfId="1377"/>
    <cellStyle name="强调文字颜色 2 3 2" xfId="1378"/>
    <cellStyle name="差 2 2 2" xfId="1379"/>
    <cellStyle name="标题 3 2 3 2" xfId="1380"/>
    <cellStyle name="常规 11 2 3" xfId="1381"/>
    <cellStyle name="标题 3 3 2 2 2 2" xfId="1382"/>
    <cellStyle name="40% - 强调文字颜色 4 3 4" xfId="1383"/>
    <cellStyle name="强调文字颜色 4 3 3 3" xfId="1384"/>
    <cellStyle name="20% - 强调文字颜色 4 2 2" xfId="1385"/>
    <cellStyle name="60% - 强调文字颜色 1 3 3 3" xfId="1386"/>
    <cellStyle name="40% - 强调文字颜色 3 3 4" xfId="1387"/>
    <cellStyle name="常规 3 5 3 2" xfId="1388"/>
    <cellStyle name="注释 3 2 2 3" xfId="1389"/>
    <cellStyle name="60% - 强调文字颜色 2 2 2 3 2" xfId="1390"/>
    <cellStyle name="强调文字颜色 6 2 2 4" xfId="1391"/>
    <cellStyle name="解释性文本 2 2 3 2" xfId="1392"/>
    <cellStyle name="常规 10 2" xfId="1393"/>
    <cellStyle name="40% - 强调文字颜色 1 3 4 2" xfId="1394"/>
    <cellStyle name="20% - 强调文字颜色 1 2 2 4" xfId="1395"/>
    <cellStyle name="好 2 2 3 2" xfId="1396"/>
    <cellStyle name="60% - 强调文字颜色 3 3 2 3 2" xfId="1397"/>
    <cellStyle name="60% - 强调文字颜色 1 2 3 2 2" xfId="1398"/>
    <cellStyle name="差 3 3 3" xfId="1399"/>
    <cellStyle name="60% - 强调文字颜色 3 2 4" xfId="1400"/>
    <cellStyle name="解释性文本 2 3 2" xfId="1401"/>
    <cellStyle name="60% - 强调文字颜色 2 2 3 2" xfId="1402"/>
    <cellStyle name="适中 2 2" xfId="1403"/>
    <cellStyle name="强调文字颜色 1 3 3" xfId="1404"/>
    <cellStyle name="60% - 强调文字颜色 5 3" xfId="1405"/>
    <cellStyle name="40% - 强调文字颜色 1 3 2 2" xfId="1406"/>
    <cellStyle name="强调文字颜色 4 3 4" xfId="1407"/>
    <cellStyle name="20% - 强调文字颜色 5 2 3 3" xfId="1408"/>
    <cellStyle name="警告文本 3 2" xfId="1409"/>
    <cellStyle name="20% - 强调文字颜色 4 3 2 2 2" xfId="1410"/>
    <cellStyle name="标题 2 2 2 2 3" xfId="1411"/>
    <cellStyle name="20% - 强调文字颜色 1 3 2 3 2" xfId="1412"/>
    <cellStyle name="标题 3 3 2" xfId="1413"/>
    <cellStyle name="标题 4 2 2 3" xfId="1414"/>
    <cellStyle name="注释 3 3 2 2" xfId="1415"/>
    <cellStyle name="40% - 强调文字颜色 4 2 3 2" xfId="1416"/>
    <cellStyle name="60% - 强调文字颜色 3 2 4 2" xfId="1417"/>
    <cellStyle name="差 3 2 2 2 2" xfId="1418"/>
    <cellStyle name="常规 3 8" xfId="1419"/>
    <cellStyle name="汇总 2 4" xfId="1420"/>
    <cellStyle name="强调文字颜色 5 2 5" xfId="1421"/>
    <cellStyle name="20% - 强调文字颜色 1 2 2" xfId="1422"/>
    <cellStyle name="标题 1 3 3 2 2" xfId="1423"/>
    <cellStyle name="检查单元格 2 2 2 2 2" xfId="1424"/>
    <cellStyle name="输入 3 2 3" xfId="1425"/>
    <cellStyle name="40% - 强调文字颜色 4 2 2 2" xfId="1426"/>
    <cellStyle name="注释 2 3" xfId="1427"/>
    <cellStyle name="常规 2 9" xfId="1428"/>
    <cellStyle name="常规 9 5" xfId="1429"/>
    <cellStyle name="40% - 强调文字颜色 4 2 2" xfId="1430"/>
    <cellStyle name="60% - 强调文字颜色 6 3 2 3 2" xfId="1431"/>
    <cellStyle name="常规 4 2 2" xfId="1432"/>
    <cellStyle name="常规 23" xfId="1433"/>
    <cellStyle name="常规 18" xfId="1434"/>
    <cellStyle name="计算 2 4" xfId="1435"/>
    <cellStyle name="20% - 强调文字颜色 4 2 3 2 2" xfId="1436"/>
    <cellStyle name="好 3 2 3" xfId="1437"/>
    <cellStyle name="强调文字颜色 5 3 2 3 2" xfId="1438"/>
    <cellStyle name="20% - 强调文字颜色 3 3 2" xfId="1439"/>
    <cellStyle name="常规 4 4" xfId="1440"/>
    <cellStyle name="40% - 强调文字颜色 1 2 2 2 3" xfId="1441"/>
    <cellStyle name="常规 9 4 2" xfId="1442"/>
    <cellStyle name="差 2 2 2 2" xfId="1443"/>
    <cellStyle name="60% - 强调文字颜色 5 3 2 2 2" xfId="1444"/>
    <cellStyle name="适中 2 2 2 2 2" xfId="1445"/>
    <cellStyle name="标题 3 2 2 2 2" xfId="1446"/>
    <cellStyle name="常规 3 6 2 2 2" xfId="1447"/>
    <cellStyle name="20% - 强调文字颜色 1 3 5" xfId="1448"/>
    <cellStyle name="标题 6" xfId="1449"/>
    <cellStyle name="40% - 强调文字颜色 2 2 2 3" xfId="1450"/>
    <cellStyle name="好 3 2 2 2 2" xfId="1451"/>
    <cellStyle name="常规 2 3 3 2" xfId="1452"/>
    <cellStyle name="强调文字颜色 2 2 4" xfId="1453"/>
    <cellStyle name="强调文字颜色 3 3 3 3" xfId="1454"/>
    <cellStyle name="常规 11 2 2" xfId="1455"/>
    <cellStyle name="标题 1 2 3" xfId="1456"/>
    <cellStyle name="20% - 强调文字颜色 2 3 2 4" xfId="1457"/>
    <cellStyle name="60% - 强调文字颜色 3 3 5" xfId="1458"/>
    <cellStyle name="40% - 强调文字颜色 6 2 2 2" xfId="1459"/>
    <cellStyle name="强调文字颜色 2 3 3" xfId="1460"/>
    <cellStyle name="常规 9 2 2 2" xfId="1461"/>
    <cellStyle name="标题 3 2" xfId="1462"/>
    <cellStyle name="20% - 强调文字颜色 1 3 2 2" xfId="1463"/>
    <cellStyle name="20% - 强调文字颜色 2 3 2 2 2 2" xfId="1464"/>
    <cellStyle name="40% - 强调文字颜色 1 2 3 2" xfId="1465"/>
    <cellStyle name="输入 3 2 2" xfId="1466"/>
    <cellStyle name="20% - 强调文字颜色 6 2 4 2" xfId="1467"/>
    <cellStyle name="60% - 强调文字颜色 6 2 2" xfId="1468"/>
    <cellStyle name="常规 2 4 2" xfId="1469"/>
    <cellStyle name="常规 9" xfId="1470"/>
    <cellStyle name="常规 3 3 3 3" xfId="1471"/>
    <cellStyle name="强调文字颜色 4 2 2 3 2" xfId="1472"/>
    <cellStyle name="20% - 强调文字颜色 1 2" xfId="1473"/>
    <cellStyle name="40% - 强调文字颜色 1 2 4" xfId="1474"/>
    <cellStyle name="汇总 3 3 2 2" xfId="1475"/>
    <cellStyle name="常规 5 3" xfId="1476"/>
    <cellStyle name="常规 2 3 3 2 2" xfId="1477"/>
    <cellStyle name="好 3 4" xfId="1478"/>
    <cellStyle name="汇总 2 3 2 2" xfId="1479"/>
    <cellStyle name="40% - 强调文字颜色 1 2 2 3 2" xfId="1480"/>
    <cellStyle name="注释 3 3" xfId="1481"/>
    <cellStyle name="常规 2 6" xfId="1482"/>
    <cellStyle name="60% - 强调文字颜色 1 3" xfId="1483"/>
    <cellStyle name="标题 1 3 2 2" xfId="1484"/>
    <cellStyle name="标题 3 2 2 2" xfId="1485"/>
    <cellStyle name="20% - 强调文字颜色 1 3 2 2 2 2" xfId="1486"/>
    <cellStyle name="标题 4 2 3 2" xfId="1487"/>
    <cellStyle name="标题 3 3 2 3 2" xfId="1488"/>
    <cellStyle name="60% - 强调文字颜色 4 3 2 2 2 2" xfId="1489"/>
    <cellStyle name="常规 3 3 2 2 2" xfId="1490"/>
    <cellStyle name="标题 6 4" xfId="1491"/>
    <cellStyle name="标题 4 2 2 2" xfId="1492"/>
    <cellStyle name="强调文字颜色 1 3 2 2 3" xfId="1493"/>
    <cellStyle name="60% - 强调文字颜色 5 2 2 3" xfId="1494"/>
    <cellStyle name="20% - 强调文字颜色 3 2 4" xfId="1495"/>
    <cellStyle name="链接单元格 3 3 2 2" xfId="1496"/>
    <cellStyle name="标题 5 2 3 2" xfId="1497"/>
    <cellStyle name="60% - 强调文字颜色 5 2 2 2 2" xfId="1498"/>
    <cellStyle name="60% - 强调文字颜色 4 3 5" xfId="1499"/>
    <cellStyle name="强调文字颜色 1 3 2 2 2 2" xfId="1500"/>
    <cellStyle name="强调文字颜色 6 3 5" xfId="1501"/>
    <cellStyle name="强调文字颜色 3 2 2 4" xfId="1502"/>
    <cellStyle name="40% - 强调文字颜色 5 2 2 3 2" xfId="1503"/>
    <cellStyle name="注释 3 5" xfId="1504"/>
    <cellStyle name="40% - 强调文字颜色 1 3 2 2 2" xfId="1505"/>
    <cellStyle name="强调文字颜色 4 3 4 2" xfId="1506"/>
    <cellStyle name="强调文字颜色 5 2 4" xfId="1507"/>
    <cellStyle name="汇总 2 3" xfId="1508"/>
    <cellStyle name="强调文字颜色 2 3 2 2 2" xfId="1509"/>
    <cellStyle name="标题 2 2 3" xfId="1510"/>
    <cellStyle name="强调文字颜色 4 3 3 2 2" xfId="1511"/>
    <cellStyle name="20% - 强调文字颜色 3 3 2 2 3" xfId="1512"/>
    <cellStyle name="注释 3 4" xfId="1513"/>
    <cellStyle name="20% - 强调文字颜色 2 2 2 2 2" xfId="1514"/>
    <cellStyle name="40% - 强调文字颜色 6 3 2 2" xfId="1515"/>
    <cellStyle name="常规 2 7 2" xfId="1516"/>
    <cellStyle name="标题 2 2 2 2" xfId="1517"/>
    <cellStyle name="常规 6 3 2 2" xfId="1518"/>
    <cellStyle name="标题 3 3 2 2 3" xfId="1519"/>
    <cellStyle name="60% - 强调文字颜色 6 2 5" xfId="1520"/>
    <cellStyle name="常规 2 4 5" xfId="1521"/>
    <cellStyle name="注释 2 2 3 2" xfId="1522"/>
    <cellStyle name="60% - 强调文字颜色 5 3 4 2" xfId="1523"/>
    <cellStyle name="40% - 强调文字颜色 5 2 2 4" xfId="1524"/>
    <cellStyle name="60% - 强调文字颜色 5 3 2 3" xfId="1525"/>
    <cellStyle name="适中 2 2 2 3" xfId="1526"/>
    <cellStyle name="40% - 强调文字颜色 4 2 2 2 2 2" xfId="1527"/>
    <cellStyle name="40% - 强调文字颜色 2 2 2 2" xfId="1528"/>
    <cellStyle name="千位分隔" xfId="1529" builtinId="3"/>
    <cellStyle name="强调文字颜色 3 3 3 2" xfId="1530"/>
    <cellStyle name="20% - 强调文字颜色 2 3 2 3" xfId="1531"/>
    <cellStyle name="标题 1 2 2" xfId="1532"/>
    <cellStyle name="40% - 强调文字颜色 2 3 5" xfId="1533"/>
    <cellStyle name="40% - 强调文字颜色 5 2 2 2" xfId="1534"/>
    <cellStyle name="60% - 强调文字颜色 4 2 3 2 2" xfId="1535"/>
    <cellStyle name="常规 6 2" xfId="1536"/>
    <cellStyle name="强调文字颜色 5 2 2 2" xfId="1537"/>
    <cellStyle name="40% - 强调文字颜色 1 2" xfId="1538"/>
    <cellStyle name="强调文字颜色 3 2 3 2" xfId="1539"/>
    <cellStyle name="20% - 强调文字颜色 5 2" xfId="1540"/>
    <cellStyle name="40% - 强调文字颜色 5 2 2 2 2 2" xfId="1541"/>
    <cellStyle name="标题 2 3 3 2 2" xfId="1542"/>
    <cellStyle name="检查单元格 3 2 2 2 2" xfId="1543"/>
    <cellStyle name="计算 2 2" xfId="1544"/>
    <cellStyle name="常规 7 3 2 2" xfId="1545"/>
    <cellStyle name="常规 3 4 2 2" xfId="1546"/>
    <cellStyle name="20% - 强调文字颜色 3 2 2 2 2" xfId="1547"/>
    <cellStyle name="常规 3 2 3 2 2" xfId="1548"/>
    <cellStyle name="40% - 强调文字颜色 6 3 3 2 2" xfId="1549"/>
    <cellStyle name="常规 3 4 5" xfId="1550"/>
    <cellStyle name="常规 2 2 2 3 2" xfId="1551"/>
    <cellStyle name="20% - 强调文字颜色 5 3 2 2 2 2" xfId="1552"/>
    <cellStyle name="好 3 3 3" xfId="1553"/>
    <cellStyle name="60% - 强调文字颜色 4 2" xfId="1554"/>
    <cellStyle name="常规 5 5" xfId="1555"/>
    <cellStyle name="强调文字颜色 1 2 2" xfId="1556"/>
    <cellStyle name="20% - 强调文字颜色 4 3 2 4" xfId="1557"/>
    <cellStyle name="适中 3 3" xfId="1558"/>
    <cellStyle name="输出 3 3 2 2" xfId="1559"/>
    <cellStyle name="强调文字颜色 3 3 2 2" xfId="1560"/>
    <cellStyle name="好 3 5" xfId="1561"/>
    <cellStyle name="输出 2 3 2" xfId="1562"/>
    <cellStyle name="40% - 强调文字颜色 6 3 2 3" xfId="1563"/>
    <cellStyle name="20% - 强调文字颜色 2 2 2 2 3" xfId="1564"/>
    <cellStyle name="常规 3 3 2 4" xfId="1565"/>
    <cellStyle name="强调文字颜色 3 2 3 2 2" xfId="1566"/>
    <cellStyle name="常规 3 3 2 2 3" xfId="1567"/>
    <cellStyle name="标题 6 5" xfId="1568"/>
    <cellStyle name="40% - 强调文字颜色 1 3 2 2 3" xfId="1569"/>
    <cellStyle name="40% - 强调文字颜色 4 3 2 3 2" xfId="1570"/>
    <cellStyle name="标题 6 2 2" xfId="1571"/>
    <cellStyle name="40% - 强调文字颜色 2 2 3 2" xfId="1572"/>
    <cellStyle name="40% - 强调文字颜色 5 2 4" xfId="1573"/>
    <cellStyle name="强调文字颜色 6 3 2 2 2 2" xfId="1574"/>
    <cellStyle name="标题 1 3 3 2" xfId="1575"/>
    <cellStyle name="检查单元格 2 2 2 2" xfId="1576"/>
    <cellStyle name="常规 2 4 3 3" xfId="1577"/>
    <cellStyle name="60% - 强调文字颜色 6 2 3 3" xfId="1578"/>
    <cellStyle name="强调文字颜色 2 2 3 2 2" xfId="1579"/>
    <cellStyle name="警告文本 2 4 2" xfId="1580"/>
    <cellStyle name="链接单元格 2 3 2" xfId="1581"/>
    <cellStyle name="解释性文本 3 5" xfId="1582"/>
    <cellStyle name="60% - 强调文字颜色 2 3 5" xfId="1583"/>
    <cellStyle name="标题 1 2 2 3 2" xfId="1584"/>
    <cellStyle name="常规 8 3 3" xfId="1585"/>
    <cellStyle name="链接单元格" xfId="1586" builtinId="24"/>
    <cellStyle name="常规 7 2 2 2" xfId="1587"/>
    <cellStyle name="输入 3" xfId="1588"/>
    <cellStyle name="常规 4 2 4" xfId="1589"/>
    <cellStyle name="20% - 强调文字颜色 4 2 2 2" xfId="1590"/>
    <cellStyle name="适中 3 5" xfId="1591"/>
    <cellStyle name="常规 3 2" xfId="1592"/>
    <cellStyle name="20% - 强调文字颜色 6 3 2" xfId="1593"/>
    <cellStyle name="常规 12 2 2 2" xfId="1594"/>
    <cellStyle name="40% - 强调文字颜色 5 2 2 3" xfId="1595"/>
    <cellStyle name="计算 2 3" xfId="1596"/>
    <cellStyle name="20% - 强调文字颜色 4 2 2 4" xfId="1597"/>
    <cellStyle name="40% - 强调文字颜色 4 3 4 2" xfId="1598"/>
    <cellStyle name="注释 2 4" xfId="1599"/>
    <cellStyle name="40% - 强调文字颜色 4 2 2 3" xfId="1600"/>
    <cellStyle name="60% - 强调文字颜色 2 3 3" xfId="1601"/>
    <cellStyle name="解释性文本 3 3" xfId="1602"/>
    <cellStyle name="计算 3 4 2" xfId="1603"/>
    <cellStyle name="20% - 强调文字颜色 5 2 3 2 2" xfId="1604"/>
    <cellStyle name="注释 2 5" xfId="1605"/>
    <cellStyle name="强调文字颜色 4 3 3 2" xfId="1606"/>
    <cellStyle name="输出 2 2 4" xfId="1607"/>
    <cellStyle name="警告文本 2 2 2 3" xfId="1608"/>
    <cellStyle name="20% - 强调文字颜色 5 3 3 2 2" xfId="1609"/>
    <cellStyle name="解释性文本" xfId="1610" builtinId="53"/>
    <cellStyle name="60% - 强调文字颜色 2" xfId="1611" builtinId="36"/>
    <cellStyle name="强调文字颜色 5 3 3 2" xfId="1612"/>
    <cellStyle name="汇总 3 2 2" xfId="1613"/>
    <cellStyle name="强调文字颜色 4 3 2 2 3" xfId="1614"/>
    <cellStyle name="常规 13 5" xfId="1615"/>
    <cellStyle name="汇总 3" xfId="1616"/>
    <cellStyle name="20% - 强调文字颜色 6 3 2 2 2 2" xfId="1617"/>
    <cellStyle name="常规 3 2 2 2 2" xfId="1618"/>
    <cellStyle name="差 2 2 2 2 2" xfId="1619"/>
    <cellStyle name="输出 2 4" xfId="1620"/>
    <cellStyle name="好 3 4 2" xfId="1621"/>
    <cellStyle name="60% - 强调文字颜色 3 3 2 2 3" xfId="1622"/>
    <cellStyle name="好 2 2 2 3" xfId="1623"/>
    <cellStyle name="60% - 强调文字颜色 4 2 2 2" xfId="1624"/>
    <cellStyle name="40% - 强调文字颜色 5 3 2 2 2 2" xfId="1625"/>
    <cellStyle name="20% - 强调文字颜色 5 2 4 2" xfId="1626"/>
    <cellStyle name="60% - 强调文字颜色 4 2 2 3" xfId="1627"/>
    <cellStyle name="强调文字颜色 1 2 2 2 3" xfId="1628"/>
    <cellStyle name="链接单元格 2 3 2 2" xfId="1629"/>
    <cellStyle name="60% - 强调文字颜色 1 2 2 2 2" xfId="1630"/>
    <cellStyle name="差 2 3 3" xfId="1631"/>
    <cellStyle name="60% - 强调文字颜色 5 2 5" xfId="1632"/>
    <cellStyle name="常规 3 5 3" xfId="1633"/>
    <cellStyle name="20% - 强调文字颜色 3 2 3 3" xfId="1634"/>
    <cellStyle name="Normal" xfId="1635"/>
    <cellStyle name="常规 13 3 2 2" xfId="1636"/>
    <cellStyle name="差 3 2" xfId="1637"/>
    <cellStyle name="注释 2 2 3" xfId="1638"/>
    <cellStyle name="注释 3 2 2 2 2" xfId="1639"/>
    <cellStyle name="60% - 强调文字颜色 5 3 2 4" xfId="1640"/>
    <cellStyle name="强调文字颜色 3 2 4 2" xfId="1641"/>
    <cellStyle name="常规_Sheet1" xfId="1642"/>
    <cellStyle name="强调文字颜色 5 2 3 3" xfId="1643"/>
    <cellStyle name="汇总 2 2 3" xfId="1644"/>
    <cellStyle name="强调文字颜色 2 3 4 2" xfId="1645"/>
    <cellStyle name="40% - 强调文字颜色 4 2" xfId="1646"/>
    <cellStyle name="40% - 强调文字颜色 2 2 2 2 3" xfId="1647"/>
    <cellStyle name="标题 3 3 3 3" xfId="1648"/>
    <cellStyle name="常规 5" xfId="1649"/>
    <cellStyle name="60% - 强调文字颜色 4 3 2 3 2" xfId="1650"/>
    <cellStyle name="常规 13 3" xfId="1651"/>
    <cellStyle name="60% - 强调文字颜色 6 2 3 2 2" xfId="1652"/>
    <cellStyle name="常规 2 4 3 2 2" xfId="1653"/>
    <cellStyle name="常规 3 5 2 2 2 2" xfId="1654"/>
    <cellStyle name="标题 4 3 3" xfId="1655"/>
    <cellStyle name="标题 4 3 2 4" xfId="1656"/>
    <cellStyle name="40% - 强调文字颜色 2 3 2 3 2" xfId="1657"/>
    <cellStyle name="强调文字颜色 5 2 3" xfId="1658"/>
    <cellStyle name="汇总 2 2" xfId="1659"/>
    <cellStyle name="强调文字颜色 4 3 2 2 2 2" xfId="1660"/>
    <cellStyle name="常规 13 4 2" xfId="1661"/>
    <cellStyle name="20% - 强调文字颜色 2 2 4 2" xfId="1662"/>
    <cellStyle name="计算 3 2 2 3" xfId="1663"/>
    <cellStyle name="链接单元格 3 2 2 2 2" xfId="1664"/>
    <cellStyle name="输出 3 2 3 2" xfId="1665"/>
    <cellStyle name="输出 3 5" xfId="1666"/>
    <cellStyle name="链接单元格 2 2 2 2 2" xfId="1667"/>
    <cellStyle name="标题 3 2 3" xfId="1668"/>
    <cellStyle name="警告文本 2 2 2 2 2" xfId="1669"/>
    <cellStyle name="输出 2 2 3 2" xfId="1670"/>
    <cellStyle name="常规 2 4 2 2 2" xfId="1671"/>
    <cellStyle name="60% - 强调文字颜色 6 2 2 2 2" xfId="1672"/>
    <cellStyle name="标题 3 3 2 2 2" xfId="1673"/>
    <cellStyle name="适中 2 3 3" xfId="1674"/>
    <cellStyle name="警告文本 2 5" xfId="1675"/>
    <cellStyle name="链接单元格 2 4" xfId="1676"/>
    <cellStyle name="强调文字颜色 2 2 3 3" xfId="16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4"/>
  <sheetViews>
    <sheetView showZeros="0" workbookViewId="0">
      <selection activeCell="D12" sqref="D12"/>
    </sheetView>
  </sheetViews>
  <sheetFormatPr defaultColWidth="9" defaultRowHeight="13.5"/>
  <cols>
    <col min="1" max="1" width="38" style="47" customWidth="true"/>
    <col min="2" max="2" width="9.375" style="47" customWidth="true"/>
    <col min="3" max="3" width="9.25" style="47" customWidth="true"/>
    <col min="4" max="4" width="10.6333333333333" style="47" customWidth="true"/>
    <col min="5" max="5" width="13.5" style="47" customWidth="true"/>
    <col min="6" max="6" width="29.75" style="117" customWidth="true"/>
    <col min="7" max="7" width="10.625" style="117" customWidth="true"/>
    <col min="8" max="8" width="8.25" style="117" customWidth="true"/>
    <col min="9" max="9" width="10.375" style="117" customWidth="true"/>
    <col min="10" max="10" width="5.875" style="117" customWidth="true"/>
    <col min="11" max="11" width="11.5" style="47"/>
    <col min="12" max="16384" width="9" style="47"/>
  </cols>
  <sheetData>
    <row r="1" s="47" customFormat="true" spans="1:10">
      <c r="A1" s="118" t="s">
        <v>0</v>
      </c>
      <c r="F1" s="117"/>
      <c r="G1" s="117"/>
      <c r="H1" s="117"/>
      <c r="I1" s="117"/>
      <c r="J1" s="117"/>
    </row>
    <row r="2" s="47" customFormat="true" ht="24" customHeight="true" spans="1:10">
      <c r="A2" s="119" t="s">
        <v>1</v>
      </c>
      <c r="B2" s="119"/>
      <c r="C2" s="119"/>
      <c r="D2" s="119"/>
      <c r="E2" s="119"/>
      <c r="F2" s="125"/>
      <c r="G2" s="125"/>
      <c r="H2" s="125"/>
      <c r="I2" s="125"/>
      <c r="J2" s="125"/>
    </row>
    <row r="3" s="47" customFormat="true" spans="1:10">
      <c r="A3" s="120"/>
      <c r="B3" s="1"/>
      <c r="C3" s="1"/>
      <c r="D3" s="1"/>
      <c r="E3" s="1"/>
      <c r="F3" s="2"/>
      <c r="G3" s="126"/>
      <c r="H3" s="126"/>
      <c r="I3" s="133" t="s">
        <v>2</v>
      </c>
      <c r="J3" s="133"/>
    </row>
    <row r="4" s="47" customFormat="true" ht="37" customHeight="true" spans="1:10">
      <c r="A4" s="121" t="s">
        <v>3</v>
      </c>
      <c r="B4" s="121" t="s">
        <v>4</v>
      </c>
      <c r="C4" s="108" t="s">
        <v>5</v>
      </c>
      <c r="D4" s="121" t="s">
        <v>6</v>
      </c>
      <c r="E4" s="121" t="s">
        <v>7</v>
      </c>
      <c r="F4" s="121" t="s">
        <v>3</v>
      </c>
      <c r="G4" s="121" t="s">
        <v>4</v>
      </c>
      <c r="H4" s="108" t="s">
        <v>5</v>
      </c>
      <c r="I4" s="121" t="s">
        <v>6</v>
      </c>
      <c r="J4" s="121" t="s">
        <v>7</v>
      </c>
    </row>
    <row r="5" s="47" customFormat="true" ht="27" customHeight="true" spans="1:10">
      <c r="A5" s="53" t="s">
        <v>8</v>
      </c>
      <c r="B5" s="54">
        <f>B6+B7</f>
        <v>59359</v>
      </c>
      <c r="C5" s="54">
        <f>C6+C7</f>
        <v>61765</v>
      </c>
      <c r="D5" s="52">
        <f t="shared" ref="D5:D10" si="0">IFERROR(((C5/B5)-1)*100,"")</f>
        <v>4.05330278475042</v>
      </c>
      <c r="E5" s="127"/>
      <c r="F5" s="128" t="s">
        <v>9</v>
      </c>
      <c r="G5" s="54">
        <f>SUM(G6:G26)</f>
        <v>273052</v>
      </c>
      <c r="H5" s="54">
        <f>SUM(H6:H26)</f>
        <v>263936</v>
      </c>
      <c r="I5" s="52">
        <f>IFERROR(((H5/G5)-1)*100,"")</f>
        <v>-3.33855822334207</v>
      </c>
      <c r="J5" s="128"/>
    </row>
    <row r="6" s="47" customFormat="true" ht="22" customHeight="true" spans="1:10">
      <c r="A6" s="53" t="s">
        <v>10</v>
      </c>
      <c r="B6" s="122">
        <v>29352</v>
      </c>
      <c r="C6" s="54">
        <v>30012</v>
      </c>
      <c r="D6" s="52">
        <f t="shared" si="0"/>
        <v>2.24856909239575</v>
      </c>
      <c r="E6" s="127"/>
      <c r="F6" s="61" t="s">
        <v>11</v>
      </c>
      <c r="G6" s="40">
        <v>28363</v>
      </c>
      <c r="H6" s="40">
        <v>26616</v>
      </c>
      <c r="I6" s="52">
        <f t="shared" ref="I6:I28" si="1">IFERROR(((H6/G6)-1)*100,"")</f>
        <v>-6.15943306420337</v>
      </c>
      <c r="J6" s="128"/>
    </row>
    <row r="7" s="47" customFormat="true" ht="26" customHeight="true" spans="1:10">
      <c r="A7" s="53" t="s">
        <v>12</v>
      </c>
      <c r="B7" s="122">
        <v>30007</v>
      </c>
      <c r="C7" s="54">
        <v>31753</v>
      </c>
      <c r="D7" s="52">
        <f t="shared" si="0"/>
        <v>5.81864231679274</v>
      </c>
      <c r="E7" s="127"/>
      <c r="F7" s="61" t="s">
        <v>13</v>
      </c>
      <c r="G7" s="40">
        <v>181</v>
      </c>
      <c r="H7" s="40">
        <v>208</v>
      </c>
      <c r="I7" s="52">
        <f t="shared" si="1"/>
        <v>14.9171270718232</v>
      </c>
      <c r="J7" s="128"/>
    </row>
    <row r="8" s="47" customFormat="true" ht="22" customHeight="true" spans="1:10">
      <c r="A8" s="53" t="s">
        <v>14</v>
      </c>
      <c r="B8" s="54">
        <f>B9+B10</f>
        <v>137436</v>
      </c>
      <c r="C8" s="54">
        <f>C9+C10</f>
        <v>133985</v>
      </c>
      <c r="D8" s="52">
        <f t="shared" si="0"/>
        <v>-2.5109869320993</v>
      </c>
      <c r="E8" s="127"/>
      <c r="F8" s="61" t="s">
        <v>15</v>
      </c>
      <c r="G8" s="40">
        <v>10952</v>
      </c>
      <c r="H8" s="40">
        <v>11507</v>
      </c>
      <c r="I8" s="52">
        <f t="shared" si="1"/>
        <v>5.06756756756757</v>
      </c>
      <c r="J8" s="128"/>
    </row>
    <row r="9" s="47" customFormat="true" ht="22" customHeight="true" spans="1:10">
      <c r="A9" s="53" t="s">
        <v>16</v>
      </c>
      <c r="B9" s="122">
        <v>100072</v>
      </c>
      <c r="C9" s="54">
        <v>113579</v>
      </c>
      <c r="D9" s="52">
        <f t="shared" si="0"/>
        <v>13.497281956991</v>
      </c>
      <c r="E9" s="127"/>
      <c r="F9" s="61" t="s">
        <v>17</v>
      </c>
      <c r="G9" s="40">
        <v>31268</v>
      </c>
      <c r="H9" s="40">
        <v>31361</v>
      </c>
      <c r="I9" s="52">
        <f t="shared" si="1"/>
        <v>0.297428681079692</v>
      </c>
      <c r="J9" s="128"/>
    </row>
    <row r="10" s="47" customFormat="true" ht="22" customHeight="true" spans="1:10">
      <c r="A10" s="53" t="s">
        <v>18</v>
      </c>
      <c r="B10" s="122">
        <v>37364</v>
      </c>
      <c r="C10" s="54">
        <v>20406</v>
      </c>
      <c r="D10" s="52">
        <f t="shared" si="0"/>
        <v>-45.3859329836206</v>
      </c>
      <c r="E10" s="127"/>
      <c r="F10" s="61" t="s">
        <v>19</v>
      </c>
      <c r="G10" s="40">
        <v>7486</v>
      </c>
      <c r="H10" s="40">
        <v>8446</v>
      </c>
      <c r="I10" s="52">
        <f t="shared" si="1"/>
        <v>12.8239380176329</v>
      </c>
      <c r="J10" s="128"/>
    </row>
    <row r="11" s="47" customFormat="true" ht="22" customHeight="true" spans="1:10">
      <c r="A11" s="53" t="s">
        <v>20</v>
      </c>
      <c r="B11" s="54">
        <f>B12+B13</f>
        <v>69065</v>
      </c>
      <c r="C11" s="54">
        <f>C12+C13</f>
        <v>43470</v>
      </c>
      <c r="D11" s="52"/>
      <c r="E11" s="129"/>
      <c r="F11" s="61" t="s">
        <v>21</v>
      </c>
      <c r="G11" s="40">
        <v>5080</v>
      </c>
      <c r="H11" s="40">
        <v>5905</v>
      </c>
      <c r="I11" s="52">
        <f t="shared" si="1"/>
        <v>16.240157480315</v>
      </c>
      <c r="J11" s="128"/>
    </row>
    <row r="12" s="47" customFormat="true" ht="22" customHeight="true" spans="1:10">
      <c r="A12" s="55" t="s">
        <v>22</v>
      </c>
      <c r="B12" s="122">
        <v>50365</v>
      </c>
      <c r="C12" s="54">
        <v>37770</v>
      </c>
      <c r="D12" s="52"/>
      <c r="E12" s="130"/>
      <c r="F12" s="62" t="s">
        <v>23</v>
      </c>
      <c r="G12" s="40">
        <v>42024</v>
      </c>
      <c r="H12" s="40">
        <v>46079</v>
      </c>
      <c r="I12" s="52">
        <f t="shared" si="1"/>
        <v>9.64924804873406</v>
      </c>
      <c r="J12" s="128"/>
    </row>
    <row r="13" s="47" customFormat="true" ht="22" customHeight="true" spans="1:10">
      <c r="A13" s="55" t="s">
        <v>24</v>
      </c>
      <c r="B13" s="122">
        <v>18700</v>
      </c>
      <c r="C13" s="54">
        <v>5700</v>
      </c>
      <c r="D13" s="52">
        <f>IFERROR(((C13/B13)-1)*100,"")</f>
        <v>-69.5187165775401</v>
      </c>
      <c r="E13" s="130"/>
      <c r="F13" s="62" t="s">
        <v>25</v>
      </c>
      <c r="G13" s="40">
        <v>16291</v>
      </c>
      <c r="H13" s="40">
        <v>19493</v>
      </c>
      <c r="I13" s="52">
        <f t="shared" si="1"/>
        <v>19.6550242465165</v>
      </c>
      <c r="J13" s="128"/>
    </row>
    <row r="14" s="47" customFormat="true" ht="22" customHeight="true" spans="1:10">
      <c r="A14" s="53" t="s">
        <v>26</v>
      </c>
      <c r="B14" s="122">
        <v>31169</v>
      </c>
      <c r="C14" s="54">
        <v>22056</v>
      </c>
      <c r="D14" s="52"/>
      <c r="E14" s="130"/>
      <c r="F14" s="62" t="s">
        <v>27</v>
      </c>
      <c r="G14" s="40">
        <v>7506</v>
      </c>
      <c r="H14" s="40">
        <v>5113</v>
      </c>
      <c r="I14" s="52">
        <f t="shared" si="1"/>
        <v>-31.8811617372768</v>
      </c>
      <c r="J14" s="128"/>
    </row>
    <row r="15" s="47" customFormat="true" ht="22" customHeight="true" spans="1:10">
      <c r="A15" s="53" t="s">
        <v>28</v>
      </c>
      <c r="B15" s="122">
        <v>57822</v>
      </c>
      <c r="C15" s="54">
        <v>48193</v>
      </c>
      <c r="D15" s="52"/>
      <c r="E15" s="130"/>
      <c r="F15" s="62" t="s">
        <v>29</v>
      </c>
      <c r="G15" s="40">
        <v>23119</v>
      </c>
      <c r="H15" s="40">
        <v>12494</v>
      </c>
      <c r="I15" s="52">
        <f t="shared" si="1"/>
        <v>-45.957870150093</v>
      </c>
      <c r="J15" s="128"/>
    </row>
    <row r="16" s="47" customFormat="true" ht="22" customHeight="true" spans="1:10">
      <c r="A16" s="53" t="s">
        <v>30</v>
      </c>
      <c r="B16" s="54">
        <f>B17+B18+B19</f>
        <v>50124</v>
      </c>
      <c r="C16" s="54">
        <f>C17+C18+C19</f>
        <v>71012</v>
      </c>
      <c r="D16" s="52"/>
      <c r="E16" s="130"/>
      <c r="F16" s="62" t="s">
        <v>31</v>
      </c>
      <c r="G16" s="40">
        <v>50256</v>
      </c>
      <c r="H16" s="40">
        <v>56162</v>
      </c>
      <c r="I16" s="52">
        <f t="shared" si="1"/>
        <v>11.7518306271888</v>
      </c>
      <c r="J16" s="128"/>
    </row>
    <row r="17" s="47" customFormat="true" ht="22" customHeight="true" spans="1:10">
      <c r="A17" s="51" t="s">
        <v>32</v>
      </c>
      <c r="B17" s="122">
        <v>35962</v>
      </c>
      <c r="C17" s="54">
        <f>'25年基金收支表'!G17</f>
        <v>66039</v>
      </c>
      <c r="D17" s="52"/>
      <c r="E17" s="130"/>
      <c r="F17" s="62" t="s">
        <v>33</v>
      </c>
      <c r="G17" s="40">
        <v>8932</v>
      </c>
      <c r="H17" s="40">
        <v>4736</v>
      </c>
      <c r="I17" s="52">
        <f t="shared" si="1"/>
        <v>-46.9771607702642</v>
      </c>
      <c r="J17" s="128"/>
    </row>
    <row r="18" s="47" customFormat="true" ht="22" customHeight="true" spans="1:10">
      <c r="A18" s="51" t="s">
        <v>34</v>
      </c>
      <c r="B18" s="122"/>
      <c r="C18" s="54"/>
      <c r="D18" s="52"/>
      <c r="E18" s="130"/>
      <c r="F18" s="62" t="s">
        <v>35</v>
      </c>
      <c r="G18" s="40">
        <v>2158</v>
      </c>
      <c r="H18" s="40">
        <v>1812</v>
      </c>
      <c r="I18" s="52">
        <f t="shared" si="1"/>
        <v>-16.0333642261353</v>
      </c>
      <c r="J18" s="128"/>
    </row>
    <row r="19" s="47" customFormat="true" ht="22" customHeight="true" spans="1:10">
      <c r="A19" s="53" t="s">
        <v>36</v>
      </c>
      <c r="B19" s="122">
        <v>14162</v>
      </c>
      <c r="C19" s="54">
        <v>4973</v>
      </c>
      <c r="D19" s="52"/>
      <c r="E19" s="130"/>
      <c r="F19" s="62" t="s">
        <v>37</v>
      </c>
      <c r="G19" s="40">
        <v>2855</v>
      </c>
      <c r="H19" s="40">
        <v>1215</v>
      </c>
      <c r="I19" s="52">
        <f t="shared" si="1"/>
        <v>-57.4430823117338</v>
      </c>
      <c r="J19" s="128"/>
    </row>
    <row r="20" s="47" customFormat="true" ht="22" customHeight="true" spans="1:10">
      <c r="A20" s="53"/>
      <c r="B20" s="54"/>
      <c r="C20" s="54"/>
      <c r="D20" s="52"/>
      <c r="E20" s="127"/>
      <c r="F20" s="62" t="s">
        <v>38</v>
      </c>
      <c r="G20" s="40">
        <v>15</v>
      </c>
      <c r="H20" s="40">
        <v>84</v>
      </c>
      <c r="I20" s="52">
        <f t="shared" si="1"/>
        <v>460</v>
      </c>
      <c r="J20" s="128"/>
    </row>
    <row r="21" s="47" customFormat="true" ht="22" customHeight="true" spans="1:10">
      <c r="A21" s="53"/>
      <c r="B21" s="54"/>
      <c r="C21" s="54"/>
      <c r="D21" s="52"/>
      <c r="E21" s="127"/>
      <c r="F21" s="62" t="s">
        <v>39</v>
      </c>
      <c r="G21" s="40">
        <v>4156</v>
      </c>
      <c r="H21" s="40">
        <v>2950</v>
      </c>
      <c r="I21" s="52">
        <f t="shared" si="1"/>
        <v>-29.0182868142445</v>
      </c>
      <c r="J21" s="128"/>
    </row>
    <row r="22" s="47" customFormat="true" ht="22" customHeight="true" spans="1:10">
      <c r="A22" s="53"/>
      <c r="B22" s="54"/>
      <c r="C22" s="54"/>
      <c r="D22" s="52"/>
      <c r="E22" s="127"/>
      <c r="F22" s="62" t="s">
        <v>40</v>
      </c>
      <c r="G22" s="40">
        <v>15398</v>
      </c>
      <c r="H22" s="40">
        <v>16352</v>
      </c>
      <c r="I22" s="52">
        <f t="shared" si="1"/>
        <v>6.19560981945708</v>
      </c>
      <c r="J22" s="128"/>
    </row>
    <row r="23" s="47" customFormat="true" ht="22" customHeight="true" spans="1:10">
      <c r="A23" s="53"/>
      <c r="B23" s="54"/>
      <c r="C23" s="54"/>
      <c r="D23" s="52"/>
      <c r="E23" s="127"/>
      <c r="F23" s="61" t="s">
        <v>41</v>
      </c>
      <c r="G23" s="40">
        <v>4801</v>
      </c>
      <c r="H23" s="40">
        <v>1934</v>
      </c>
      <c r="I23" s="52">
        <f t="shared" si="1"/>
        <v>-59.7167256821496</v>
      </c>
      <c r="J23" s="128"/>
    </row>
    <row r="24" s="47" customFormat="true" ht="22" customHeight="true" spans="1:10">
      <c r="A24" s="53"/>
      <c r="B24" s="54"/>
      <c r="C24" s="54"/>
      <c r="D24" s="52"/>
      <c r="E24" s="127"/>
      <c r="F24" s="61" t="s">
        <v>42</v>
      </c>
      <c r="G24" s="40">
        <v>3583</v>
      </c>
      <c r="H24" s="40">
        <v>2920</v>
      </c>
      <c r="I24" s="52">
        <f t="shared" si="1"/>
        <v>-18.5040468880826</v>
      </c>
      <c r="J24" s="128"/>
    </row>
    <row r="25" s="47" customFormat="true" ht="22" customHeight="true" spans="1:10">
      <c r="A25" s="53"/>
      <c r="B25" s="54"/>
      <c r="C25" s="54"/>
      <c r="D25" s="52"/>
      <c r="E25" s="127"/>
      <c r="F25" s="63" t="s">
        <v>43</v>
      </c>
      <c r="G25" s="40">
        <v>8565</v>
      </c>
      <c r="H25" s="40">
        <v>8249</v>
      </c>
      <c r="I25" s="52">
        <f t="shared" si="1"/>
        <v>-3.68943374197315</v>
      </c>
      <c r="J25" s="128"/>
    </row>
    <row r="26" s="47" customFormat="true" ht="22" customHeight="true" spans="1:10">
      <c r="A26" s="53"/>
      <c r="B26" s="54"/>
      <c r="C26" s="54"/>
      <c r="D26" s="52"/>
      <c r="E26" s="127"/>
      <c r="F26" s="61" t="s">
        <v>44</v>
      </c>
      <c r="G26" s="40">
        <v>63</v>
      </c>
      <c r="H26" s="40">
        <v>300</v>
      </c>
      <c r="I26" s="52">
        <f t="shared" si="1"/>
        <v>376.190476190476</v>
      </c>
      <c r="J26" s="128"/>
    </row>
    <row r="27" s="47" customFormat="true" ht="26" customHeight="true" spans="1:10">
      <c r="A27" s="123"/>
      <c r="B27" s="123"/>
      <c r="C27" s="123"/>
      <c r="D27" s="123"/>
      <c r="E27" s="52"/>
      <c r="F27" s="128" t="s">
        <v>45</v>
      </c>
      <c r="G27" s="54">
        <f>G28+G29</f>
        <v>54959</v>
      </c>
      <c r="H27" s="54">
        <f>H28+H29</f>
        <v>39994</v>
      </c>
      <c r="I27" s="52"/>
      <c r="J27" s="128"/>
    </row>
    <row r="28" s="47" customFormat="true" ht="25" customHeight="true" spans="1:10">
      <c r="A28" s="123"/>
      <c r="B28" s="123"/>
      <c r="C28" s="123"/>
      <c r="D28" s="123"/>
      <c r="E28" s="123"/>
      <c r="F28" s="55" t="s">
        <v>46</v>
      </c>
      <c r="G28" s="131">
        <v>50365</v>
      </c>
      <c r="H28" s="54">
        <f>19170+18600</f>
        <v>37770</v>
      </c>
      <c r="I28" s="52"/>
      <c r="J28" s="128"/>
    </row>
    <row r="29" s="47" customFormat="true" ht="25" customHeight="true" spans="1:10">
      <c r="A29" s="123"/>
      <c r="B29" s="123"/>
      <c r="C29" s="123"/>
      <c r="D29" s="123"/>
      <c r="E29" s="54"/>
      <c r="F29" s="55" t="s">
        <v>47</v>
      </c>
      <c r="G29" s="131">
        <v>4594</v>
      </c>
      <c r="H29" s="54">
        <f>2131+93</f>
        <v>2224</v>
      </c>
      <c r="I29" s="52"/>
      <c r="J29" s="128"/>
    </row>
    <row r="30" s="47" customFormat="true" ht="25" customHeight="true" spans="1:10">
      <c r="A30" s="123"/>
      <c r="B30" s="123"/>
      <c r="C30" s="123"/>
      <c r="D30" s="123"/>
      <c r="E30" s="54"/>
      <c r="F30" s="128" t="s">
        <v>48</v>
      </c>
      <c r="G30" s="54">
        <f>G31+G32</f>
        <v>6715</v>
      </c>
      <c r="H30" s="54">
        <f>H31+H32</f>
        <v>6620</v>
      </c>
      <c r="I30" s="52"/>
      <c r="J30" s="128"/>
    </row>
    <row r="31" s="47" customFormat="true" ht="25" customHeight="true" spans="1:10">
      <c r="A31" s="123"/>
      <c r="B31" s="123"/>
      <c r="C31" s="123"/>
      <c r="D31" s="123"/>
      <c r="E31" s="54"/>
      <c r="F31" s="128" t="s">
        <v>49</v>
      </c>
      <c r="G31" s="122">
        <v>726</v>
      </c>
      <c r="H31" s="54">
        <v>726</v>
      </c>
      <c r="I31" s="52"/>
      <c r="J31" s="128"/>
    </row>
    <row r="32" s="47" customFormat="true" ht="25" customHeight="true" spans="1:10">
      <c r="A32" s="123"/>
      <c r="B32" s="123"/>
      <c r="C32" s="123"/>
      <c r="D32" s="123"/>
      <c r="E32" s="123"/>
      <c r="F32" s="132" t="s">
        <v>50</v>
      </c>
      <c r="G32" s="122">
        <v>5989</v>
      </c>
      <c r="H32" s="54">
        <v>5894</v>
      </c>
      <c r="I32" s="52"/>
      <c r="J32" s="128"/>
    </row>
    <row r="33" s="47" customFormat="true" ht="25" customHeight="true" spans="1:10">
      <c r="A33" s="123"/>
      <c r="B33" s="123"/>
      <c r="C33" s="123"/>
      <c r="D33" s="123"/>
      <c r="E33" s="123"/>
      <c r="F33" s="128" t="s">
        <v>51</v>
      </c>
      <c r="G33" s="122">
        <v>22056</v>
      </c>
      <c r="H33" s="54">
        <v>21977</v>
      </c>
      <c r="I33" s="52"/>
      <c r="J33" s="128"/>
    </row>
    <row r="34" s="47" customFormat="true" ht="25" customHeight="true" spans="1:10">
      <c r="A34" s="123"/>
      <c r="B34" s="123"/>
      <c r="C34" s="123"/>
      <c r="D34" s="123"/>
      <c r="E34" s="123"/>
      <c r="F34" s="128" t="s">
        <v>52</v>
      </c>
      <c r="G34" s="122">
        <v>48193</v>
      </c>
      <c r="H34" s="54">
        <v>47954</v>
      </c>
      <c r="I34" s="52"/>
      <c r="J34" s="134"/>
    </row>
    <row r="35" s="47" customFormat="true" ht="25" customHeight="true" spans="1:10">
      <c r="A35" s="124" t="s">
        <v>53</v>
      </c>
      <c r="B35" s="54">
        <f>B5+B8+B11+B14+B15+B16</f>
        <v>404975</v>
      </c>
      <c r="C35" s="54">
        <f>C5+C8+C11+C14+C15+C16</f>
        <v>380481</v>
      </c>
      <c r="D35" s="52">
        <f>IFERROR(((C35/B35)-1)*100,"")</f>
        <v>-6.04827458485092</v>
      </c>
      <c r="E35" s="130"/>
      <c r="F35" s="54" t="s">
        <v>54</v>
      </c>
      <c r="G35" s="54">
        <f>G5+G27+G30+G33+G34</f>
        <v>404975</v>
      </c>
      <c r="H35" s="54">
        <f>H5+H27+H30+H33+H34</f>
        <v>380481</v>
      </c>
      <c r="I35" s="52">
        <f>IFERROR(((H35/G35)-1)*100,"")</f>
        <v>-6.04827458485092</v>
      </c>
      <c r="J35" s="128"/>
    </row>
    <row r="36" s="47" customFormat="true" ht="14.1" customHeight="true" spans="1:10">
      <c r="A36" s="67"/>
      <c r="B36" s="67"/>
      <c r="C36" s="67"/>
      <c r="D36" s="67"/>
      <c r="E36" s="67"/>
      <c r="F36" s="67"/>
      <c r="G36" s="67"/>
      <c r="H36" s="67"/>
      <c r="I36" s="67"/>
      <c r="J36" s="67"/>
    </row>
    <row r="37" s="47" customFormat="true" ht="14.1" customHeight="true" spans="6:10">
      <c r="F37" s="117"/>
      <c r="G37" s="117"/>
      <c r="H37" s="117">
        <f>C35-H35</f>
        <v>0</v>
      </c>
      <c r="I37" s="117"/>
      <c r="J37" s="117"/>
    </row>
    <row r="38" s="47" customFormat="true" ht="14.1" customHeight="true" spans="6:10">
      <c r="F38" s="117"/>
      <c r="G38" s="117"/>
      <c r="H38" s="117"/>
      <c r="I38" s="117"/>
      <c r="J38" s="117"/>
    </row>
    <row r="39" s="47" customFormat="true" ht="14.1" customHeight="true" spans="6:10">
      <c r="F39" s="117"/>
      <c r="G39" s="117"/>
      <c r="H39" s="117"/>
      <c r="I39" s="117"/>
      <c r="J39" s="117"/>
    </row>
    <row r="40" s="47" customFormat="true" ht="14.1" customHeight="true" spans="6:10">
      <c r="F40" s="117"/>
      <c r="G40" s="117"/>
      <c r="H40" s="117"/>
      <c r="I40" s="117"/>
      <c r="J40" s="117"/>
    </row>
    <row r="41" s="47" customFormat="true" ht="14.1" customHeight="true" spans="6:10">
      <c r="F41" s="117"/>
      <c r="G41" s="117"/>
      <c r="H41" s="117"/>
      <c r="I41" s="117"/>
      <c r="J41" s="117"/>
    </row>
    <row r="42" s="47" customFormat="true" ht="21" customHeight="true" spans="6:10">
      <c r="F42" s="117"/>
      <c r="G42" s="117"/>
      <c r="H42" s="117"/>
      <c r="I42" s="117"/>
      <c r="J42" s="117"/>
    </row>
    <row r="43" s="47" customFormat="true" ht="26.1" customHeight="true" spans="6:10">
      <c r="F43" s="117"/>
      <c r="G43" s="117"/>
      <c r="H43" s="117"/>
      <c r="I43" s="117"/>
      <c r="J43" s="117"/>
    </row>
    <row r="44" s="47" customFormat="true" ht="28.5" customHeight="true" spans="6:10">
      <c r="F44" s="117"/>
      <c r="G44" s="117"/>
      <c r="H44" s="117"/>
      <c r="I44" s="117"/>
      <c r="J44" s="117"/>
    </row>
  </sheetData>
  <mergeCells count="2">
    <mergeCell ref="A2:J2"/>
    <mergeCell ref="I3:J3"/>
  </mergeCells>
  <printOptions horizontalCentered="true"/>
  <pageMargins left="0.786805555555556" right="0.786805555555556" top="0.786805555555556" bottom="0.786805555555556" header="0.298611111111111" footer="0.511805555555556"/>
  <pageSetup paperSize="9" scale="90" firstPageNumber="13" fitToHeight="0" orientation="landscape" useFirstPageNumber="true" horizontalDpi="600"/>
  <headerFooter>
    <oddFooter>&amp;C&amp;"仿宋_GB2312"&amp;14-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8"/>
  <sheetViews>
    <sheetView showZeros="0" workbookViewId="0">
      <selection activeCell="B5" sqref="B5:H19"/>
    </sheetView>
  </sheetViews>
  <sheetFormatPr defaultColWidth="9" defaultRowHeight="13.5"/>
  <cols>
    <col min="1" max="1" width="31.5" style="34" customWidth="true"/>
    <col min="2" max="2" width="14.375" style="34" customWidth="true"/>
    <col min="3" max="3" width="11.375" style="34" customWidth="true"/>
    <col min="4" max="4" width="9.5" style="34" customWidth="true"/>
    <col min="5" max="5" width="32.25" style="34" customWidth="true"/>
    <col min="6" max="6" width="13.125" style="34" customWidth="true"/>
    <col min="7" max="7" width="11.875" style="34" customWidth="true"/>
    <col min="8" max="8" width="9.5" style="34" customWidth="true"/>
    <col min="9" max="9" width="13.75" style="34"/>
    <col min="10" max="16384" width="9" style="34"/>
  </cols>
  <sheetData>
    <row r="1" s="34" customFormat="true" ht="18" customHeight="true" spans="1:1">
      <c r="A1" s="94" t="s">
        <v>55</v>
      </c>
    </row>
    <row r="2" s="34" customFormat="true" ht="33" customHeight="true" spans="1:8">
      <c r="A2" s="23" t="s">
        <v>56</v>
      </c>
      <c r="B2" s="23"/>
      <c r="C2" s="23"/>
      <c r="D2" s="23"/>
      <c r="E2" s="23"/>
      <c r="F2" s="23"/>
      <c r="G2" s="23"/>
      <c r="H2" s="23"/>
    </row>
    <row r="3" s="34" customFormat="true" ht="20" customHeight="true" spans="1:8">
      <c r="A3" s="107"/>
      <c r="G3" s="107" t="s">
        <v>2</v>
      </c>
      <c r="H3" s="107"/>
    </row>
    <row r="4" s="34" customFormat="true" ht="39" customHeight="true" spans="1:8">
      <c r="A4" s="27" t="s">
        <v>3</v>
      </c>
      <c r="B4" s="27" t="s">
        <v>57</v>
      </c>
      <c r="C4" s="108" t="s">
        <v>5</v>
      </c>
      <c r="D4" s="27" t="s">
        <v>6</v>
      </c>
      <c r="E4" s="27" t="s">
        <v>3</v>
      </c>
      <c r="F4" s="27" t="s">
        <v>57</v>
      </c>
      <c r="G4" s="108" t="s">
        <v>5</v>
      </c>
      <c r="H4" s="27" t="s">
        <v>6</v>
      </c>
    </row>
    <row r="5" s="34" customFormat="true" ht="28" customHeight="true" spans="1:8">
      <c r="A5" s="28" t="s">
        <v>58</v>
      </c>
      <c r="B5" s="38">
        <f>SUM(B6:B10)</f>
        <v>87529</v>
      </c>
      <c r="C5" s="38">
        <f>SUM(C6:C10)</f>
        <v>110039</v>
      </c>
      <c r="D5" s="39">
        <f t="shared" ref="D5:D11" si="0">IFERROR(((C5/B5)-1)*100,"")</f>
        <v>25.7171908738818</v>
      </c>
      <c r="E5" s="28" t="s">
        <v>59</v>
      </c>
      <c r="F5" s="113">
        <f>SUM(F6:F12)</f>
        <v>117190</v>
      </c>
      <c r="G5" s="113">
        <f>SUM(G6:G12)</f>
        <v>86867</v>
      </c>
      <c r="H5" s="39">
        <f>IFERROR(((G5/F5)-1)*100,"")</f>
        <v>-25.8750746650738</v>
      </c>
    </row>
    <row r="6" s="34" customFormat="true" ht="20.1" customHeight="true" spans="1:8">
      <c r="A6" s="28" t="s">
        <v>60</v>
      </c>
      <c r="B6" s="109">
        <v>31835</v>
      </c>
      <c r="C6" s="38">
        <v>18575</v>
      </c>
      <c r="D6" s="39">
        <f t="shared" si="0"/>
        <v>-41.6522695146851</v>
      </c>
      <c r="E6" s="28" t="s">
        <v>61</v>
      </c>
      <c r="F6" s="113"/>
      <c r="G6" s="113">
        <v>6560</v>
      </c>
      <c r="H6" s="44"/>
    </row>
    <row r="7" s="34" customFormat="true" ht="20.1" customHeight="true" spans="1:8">
      <c r="A7" s="28" t="s">
        <v>62</v>
      </c>
      <c r="B7" s="38"/>
      <c r="C7" s="38"/>
      <c r="D7" s="39" t="str">
        <f t="shared" si="0"/>
        <v/>
      </c>
      <c r="E7" s="28" t="s">
        <v>63</v>
      </c>
      <c r="F7" s="113">
        <v>30600</v>
      </c>
      <c r="G7" s="113">
        <v>44956</v>
      </c>
      <c r="H7" s="39"/>
    </row>
    <row r="8" s="34" customFormat="true" ht="20.1" customHeight="true" spans="1:8">
      <c r="A8" s="28" t="s">
        <v>64</v>
      </c>
      <c r="B8" s="109">
        <v>1867</v>
      </c>
      <c r="C8" s="38">
        <v>2119</v>
      </c>
      <c r="D8" s="39">
        <f t="shared" si="0"/>
        <v>13.4975897161221</v>
      </c>
      <c r="E8" s="28" t="s">
        <v>65</v>
      </c>
      <c r="F8" s="113">
        <v>94</v>
      </c>
      <c r="G8" s="113">
        <v>59</v>
      </c>
      <c r="H8" s="39"/>
    </row>
    <row r="9" s="34" customFormat="true" ht="20.1" customHeight="true" spans="1:8">
      <c r="A9" s="28" t="s">
        <v>66</v>
      </c>
      <c r="B9" s="109">
        <v>8358</v>
      </c>
      <c r="C9" s="38">
        <v>9544</v>
      </c>
      <c r="D9" s="39">
        <f t="shared" si="0"/>
        <v>14.189997607083</v>
      </c>
      <c r="E9" s="28" t="s">
        <v>67</v>
      </c>
      <c r="F9" s="113">
        <v>1392</v>
      </c>
      <c r="G9" s="113">
        <v>1161</v>
      </c>
      <c r="H9" s="39"/>
    </row>
    <row r="10" s="34" customFormat="true" ht="20.1" customHeight="true" spans="1:9">
      <c r="A10" s="28" t="s">
        <v>68</v>
      </c>
      <c r="B10" s="109">
        <v>45469</v>
      </c>
      <c r="C10" s="38">
        <v>79801</v>
      </c>
      <c r="D10" s="39">
        <f t="shared" si="0"/>
        <v>75.5063889683081</v>
      </c>
      <c r="E10" s="28" t="s">
        <v>69</v>
      </c>
      <c r="F10" s="113"/>
      <c r="G10" s="113">
        <v>30</v>
      </c>
      <c r="H10" s="39"/>
      <c r="I10" s="114"/>
    </row>
    <row r="11" s="34" customFormat="true" ht="20.1" customHeight="true" spans="1:9">
      <c r="A11" s="42" t="s">
        <v>70</v>
      </c>
      <c r="B11" s="109">
        <v>8443</v>
      </c>
      <c r="C11" s="38">
        <v>11801</v>
      </c>
      <c r="D11" s="39">
        <f t="shared" si="0"/>
        <v>39.7725926803269</v>
      </c>
      <c r="E11" s="28" t="s">
        <v>71</v>
      </c>
      <c r="F11" s="113">
        <v>76277</v>
      </c>
      <c r="G11" s="113">
        <v>23415</v>
      </c>
      <c r="H11" s="39"/>
      <c r="I11" s="115"/>
    </row>
    <row r="12" s="34" customFormat="true" ht="20.1" customHeight="true" spans="1:8">
      <c r="A12" s="28" t="s">
        <v>20</v>
      </c>
      <c r="B12" s="38">
        <f>B14+B13</f>
        <v>93800</v>
      </c>
      <c r="C12" s="38">
        <f>C14+C13</f>
        <v>58548</v>
      </c>
      <c r="D12" s="39"/>
      <c r="E12" s="28" t="s">
        <v>72</v>
      </c>
      <c r="F12" s="113">
        <v>8827</v>
      </c>
      <c r="G12" s="113">
        <v>10686</v>
      </c>
      <c r="H12" s="39"/>
    </row>
    <row r="13" s="34" customFormat="true" ht="20.1" customHeight="true" spans="1:8">
      <c r="A13" s="28" t="s">
        <v>73</v>
      </c>
      <c r="B13" s="109">
        <v>25900</v>
      </c>
      <c r="C13" s="38">
        <v>22700</v>
      </c>
      <c r="D13" s="39"/>
      <c r="E13" s="28" t="s">
        <v>74</v>
      </c>
      <c r="F13" s="38">
        <v>77</v>
      </c>
      <c r="G13" s="38">
        <v>50</v>
      </c>
      <c r="H13" s="44"/>
    </row>
    <row r="14" s="34" customFormat="true" ht="20.1" customHeight="true" spans="1:8">
      <c r="A14" s="28" t="s">
        <v>75</v>
      </c>
      <c r="B14" s="109">
        <v>67900</v>
      </c>
      <c r="C14" s="38">
        <v>35848</v>
      </c>
      <c r="D14" s="39">
        <f>IFERROR(((C14/B14)-1)*100,"")</f>
        <v>-47.2047128129602</v>
      </c>
      <c r="E14" s="28" t="s">
        <v>76</v>
      </c>
      <c r="F14" s="38">
        <f>F16+F15</f>
        <v>27000</v>
      </c>
      <c r="G14" s="38">
        <f>G16+G15</f>
        <v>23200</v>
      </c>
      <c r="H14" s="39"/>
    </row>
    <row r="15" s="34" customFormat="true" ht="20.1" customHeight="true" spans="1:8">
      <c r="A15" s="28" t="s">
        <v>77</v>
      </c>
      <c r="B15" s="109">
        <v>28</v>
      </c>
      <c r="C15" s="38"/>
      <c r="D15" s="39"/>
      <c r="E15" s="28" t="s">
        <v>78</v>
      </c>
      <c r="F15" s="38">
        <v>25900</v>
      </c>
      <c r="G15" s="38">
        <v>22700</v>
      </c>
      <c r="H15" s="39"/>
    </row>
    <row r="16" s="34" customFormat="true" ht="20.1" customHeight="true" spans="1:8">
      <c r="A16" s="28" t="s">
        <v>28</v>
      </c>
      <c r="B16" s="109">
        <v>478</v>
      </c>
      <c r="C16" s="38">
        <v>10049</v>
      </c>
      <c r="D16" s="39"/>
      <c r="E16" s="28" t="s">
        <v>79</v>
      </c>
      <c r="F16" s="38">
        <v>1100</v>
      </c>
      <c r="G16" s="38">
        <v>500</v>
      </c>
      <c r="H16" s="32"/>
    </row>
    <row r="17" s="34" customFormat="true" ht="20.1" customHeight="true" spans="1:8">
      <c r="A17" s="28"/>
      <c r="B17" s="109"/>
      <c r="C17" s="38"/>
      <c r="D17" s="39"/>
      <c r="E17" s="28" t="s">
        <v>80</v>
      </c>
      <c r="F17" s="109">
        <v>35962</v>
      </c>
      <c r="G17" s="38">
        <f>C19-G5-G14-G18-G13</f>
        <v>66039</v>
      </c>
      <c r="H17" s="39"/>
    </row>
    <row r="18" s="34" customFormat="true" ht="20.1" customHeight="true" spans="1:8">
      <c r="A18" s="110"/>
      <c r="B18" s="43"/>
      <c r="C18" s="43"/>
      <c r="D18" s="43"/>
      <c r="E18" s="28" t="s">
        <v>52</v>
      </c>
      <c r="F18" s="109">
        <v>10049</v>
      </c>
      <c r="G18" s="38">
        <v>14281</v>
      </c>
      <c r="H18" s="39"/>
    </row>
    <row r="19" s="34" customFormat="true" ht="20.1" customHeight="true" spans="1:8">
      <c r="A19" s="38" t="s">
        <v>81</v>
      </c>
      <c r="B19" s="38">
        <f>B5+B11+B12+B15+B16</f>
        <v>190278</v>
      </c>
      <c r="C19" s="38">
        <f>C5+C11+C12+C15+C16</f>
        <v>190437</v>
      </c>
      <c r="D19" s="39">
        <f>IFERROR(((C19/B19)-1)*100,"")</f>
        <v>0.0835619462050241</v>
      </c>
      <c r="E19" s="38" t="s">
        <v>54</v>
      </c>
      <c r="F19" s="38">
        <f>F5+F13+F14+F17+F18</f>
        <v>190278</v>
      </c>
      <c r="G19" s="38">
        <f>G5+G13+G14+G17+G18</f>
        <v>190437</v>
      </c>
      <c r="H19" s="39">
        <f>IFERROR(((G19/F19)-1)*100,"")</f>
        <v>0.0835619462050241</v>
      </c>
    </row>
    <row r="20" s="34" customFormat="true" ht="20.1" customHeight="true" spans="3:4">
      <c r="C20" s="111"/>
      <c r="D20" s="111"/>
    </row>
    <row r="21" s="106" customFormat="true" ht="20.1" customHeight="true" spans="1:9">
      <c r="A21" s="34"/>
      <c r="B21" s="34"/>
      <c r="C21" s="112"/>
      <c r="D21" s="34"/>
      <c r="E21" s="34"/>
      <c r="F21" s="34"/>
      <c r="G21" s="34"/>
      <c r="H21" s="34"/>
      <c r="I21" s="116"/>
    </row>
    <row r="22" s="106" customFormat="true" ht="20.1" customHeight="true" spans="1:8">
      <c r="A22" s="34"/>
      <c r="B22" s="34"/>
      <c r="C22" s="34"/>
      <c r="D22" s="34"/>
      <c r="E22" s="34"/>
      <c r="F22" s="34"/>
      <c r="G22" s="34"/>
      <c r="H22" s="34"/>
    </row>
    <row r="23" s="106" customFormat="true" ht="20.1" customHeight="true" spans="1:8">
      <c r="A23" s="34"/>
      <c r="B23" s="34"/>
      <c r="C23" s="34"/>
      <c r="D23" s="34"/>
      <c r="E23" s="111"/>
      <c r="F23" s="34"/>
      <c r="G23" s="34"/>
      <c r="H23" s="34"/>
    </row>
    <row r="24" s="106" customFormat="true" ht="20.1" customHeight="true" spans="1:8">
      <c r="A24" s="34"/>
      <c r="B24" s="34"/>
      <c r="C24" s="34"/>
      <c r="D24" s="34"/>
      <c r="E24" s="34"/>
      <c r="F24" s="34"/>
      <c r="G24" s="34"/>
      <c r="H24" s="34"/>
    </row>
    <row r="25" s="34" customFormat="true" ht="20.1" customHeight="true"/>
    <row r="26" s="34" customFormat="true" ht="20.1" customHeight="true"/>
    <row r="27" s="106" customFormat="true" ht="20.1" customHeight="true" spans="1:8">
      <c r="A27" s="34"/>
      <c r="B27" s="34"/>
      <c r="C27" s="34"/>
      <c r="D27" s="34"/>
      <c r="E27" s="34"/>
      <c r="F27" s="34"/>
      <c r="G27" s="34"/>
      <c r="H27" s="34"/>
    </row>
    <row r="28" s="34" customFormat="true" ht="27" customHeight="true"/>
  </sheetData>
  <mergeCells count="2">
    <mergeCell ref="A2:H2"/>
    <mergeCell ref="G3:H3"/>
  </mergeCells>
  <printOptions horizontalCentered="true"/>
  <pageMargins left="0.786805555555556" right="0.786805555555556" top="0.786805555555556" bottom="0.786805555555556" header="0.298611111111111" footer="0.511805555555556"/>
  <pageSetup paperSize="9" scale="98" firstPageNumber="15" fitToHeight="0" orientation="landscape" useFirstPageNumber="true" horizontalDpi="600"/>
  <headerFooter>
    <oddFooter>&amp;C&amp;"仿宋_GB2312"&amp;14-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9"/>
  <sheetViews>
    <sheetView showZeros="0" workbookViewId="0">
      <selection activeCell="B17" sqref="B17:C19"/>
    </sheetView>
  </sheetViews>
  <sheetFormatPr defaultColWidth="13.8833333333333" defaultRowHeight="13.5" outlineLevelCol="5"/>
  <cols>
    <col min="1" max="1" width="50.375" style="34" customWidth="true"/>
    <col min="2" max="2" width="12.75" style="35" customWidth="true"/>
    <col min="3" max="3" width="11" style="34" customWidth="true"/>
    <col min="4" max="4" width="40.75" style="34" customWidth="true"/>
    <col min="5" max="5" width="11.125" style="35" customWidth="true"/>
    <col min="6" max="6" width="12.125" style="34" customWidth="true"/>
    <col min="7" max="7" width="23" style="34" customWidth="true"/>
    <col min="8" max="8" width="13.8833333333333" style="34" customWidth="true"/>
    <col min="9" max="16384" width="13.8833333333333" style="34"/>
  </cols>
  <sheetData>
    <row r="1" s="34" customFormat="true" spans="1:5">
      <c r="A1" s="94" t="s">
        <v>82</v>
      </c>
      <c r="B1" s="95"/>
      <c r="E1" s="35"/>
    </row>
    <row r="2" s="34" customFormat="true" ht="26.25" spans="1:6">
      <c r="A2" s="48" t="s">
        <v>83</v>
      </c>
      <c r="B2" s="48"/>
      <c r="C2" s="48"/>
      <c r="D2" s="48"/>
      <c r="E2" s="48"/>
      <c r="F2" s="48"/>
    </row>
    <row r="3" s="34" customFormat="true" spans="1:6">
      <c r="A3" s="96"/>
      <c r="B3" s="97"/>
      <c r="E3" s="35"/>
      <c r="F3" s="105" t="s">
        <v>2</v>
      </c>
    </row>
    <row r="4" s="21" customFormat="true" ht="36" customHeight="true" spans="1:6">
      <c r="A4" s="98" t="s">
        <v>3</v>
      </c>
      <c r="B4" s="29" t="s">
        <v>57</v>
      </c>
      <c r="C4" s="26" t="s">
        <v>5</v>
      </c>
      <c r="D4" s="98" t="s">
        <v>3</v>
      </c>
      <c r="E4" s="29" t="s">
        <v>57</v>
      </c>
      <c r="F4" s="26" t="s">
        <v>5</v>
      </c>
    </row>
    <row r="5" s="21" customFormat="true" ht="27" customHeight="true" spans="1:6">
      <c r="A5" s="28" t="s">
        <v>84</v>
      </c>
      <c r="B5" s="29">
        <f>B6+B10+B14+B15+B16</f>
        <v>0</v>
      </c>
      <c r="C5" s="29">
        <f>C6+C10+C14+C15+C16</f>
        <v>0</v>
      </c>
      <c r="D5" s="28" t="s">
        <v>85</v>
      </c>
      <c r="E5" s="31">
        <f>E6+E7</f>
        <v>30</v>
      </c>
      <c r="F5" s="31">
        <f>F6+F7</f>
        <v>26</v>
      </c>
    </row>
    <row r="6" s="34" customFormat="true" ht="23" customHeight="true" spans="1:6">
      <c r="A6" s="99" t="s">
        <v>86</v>
      </c>
      <c r="B6" s="100"/>
      <c r="C6" s="100"/>
      <c r="D6" s="99" t="s">
        <v>87</v>
      </c>
      <c r="E6" s="31"/>
      <c r="F6" s="31"/>
    </row>
    <row r="7" s="34" customFormat="true" ht="23" customHeight="true" spans="1:6">
      <c r="A7" s="99" t="s">
        <v>88</v>
      </c>
      <c r="B7" s="100"/>
      <c r="C7" s="100"/>
      <c r="D7" s="99" t="s">
        <v>89</v>
      </c>
      <c r="E7" s="31">
        <f>E8+E9+E10</f>
        <v>30</v>
      </c>
      <c r="F7" s="31">
        <f>F8+F9+F10</f>
        <v>26</v>
      </c>
    </row>
    <row r="8" s="34" customFormat="true" ht="23" customHeight="true" spans="1:6">
      <c r="A8" s="99" t="s">
        <v>90</v>
      </c>
      <c r="B8" s="100"/>
      <c r="C8" s="100"/>
      <c r="D8" s="99" t="s">
        <v>91</v>
      </c>
      <c r="E8" s="31">
        <v>30</v>
      </c>
      <c r="F8" s="31">
        <v>26</v>
      </c>
    </row>
    <row r="9" s="34" customFormat="true" ht="23" customHeight="true" spans="1:6">
      <c r="A9" s="99" t="s">
        <v>92</v>
      </c>
      <c r="B9" s="100"/>
      <c r="C9" s="100"/>
      <c r="D9" s="99" t="s">
        <v>93</v>
      </c>
      <c r="E9" s="31"/>
      <c r="F9" s="31"/>
    </row>
    <row r="10" s="34" customFormat="true" ht="23" customHeight="true" spans="1:6">
      <c r="A10" s="99" t="s">
        <v>94</v>
      </c>
      <c r="B10" s="100"/>
      <c r="C10" s="100"/>
      <c r="D10" s="99" t="s">
        <v>95</v>
      </c>
      <c r="E10" s="31"/>
      <c r="F10" s="31"/>
    </row>
    <row r="11" s="34" customFormat="true" ht="23" customHeight="true" spans="1:6">
      <c r="A11" s="101" t="s">
        <v>96</v>
      </c>
      <c r="B11" s="102"/>
      <c r="C11" s="100"/>
      <c r="D11" s="99" t="s">
        <v>97</v>
      </c>
      <c r="E11" s="31"/>
      <c r="F11" s="31"/>
    </row>
    <row r="12" s="34" customFormat="true" ht="23" customHeight="true" spans="1:6">
      <c r="A12" s="101" t="s">
        <v>98</v>
      </c>
      <c r="B12" s="102"/>
      <c r="C12" s="100"/>
      <c r="D12" s="103" t="s">
        <v>99</v>
      </c>
      <c r="E12" s="31"/>
      <c r="F12" s="31"/>
    </row>
    <row r="13" s="34" customFormat="true" ht="23" customHeight="true" spans="1:6">
      <c r="A13" s="101" t="s">
        <v>100</v>
      </c>
      <c r="B13" s="102"/>
      <c r="C13" s="100"/>
      <c r="D13" s="28" t="s">
        <v>101</v>
      </c>
      <c r="E13" s="31">
        <v>17</v>
      </c>
      <c r="F13" s="31">
        <v>29</v>
      </c>
    </row>
    <row r="14" s="34" customFormat="true" ht="23" customHeight="true" spans="1:6">
      <c r="A14" s="99" t="s">
        <v>102</v>
      </c>
      <c r="B14" s="100"/>
      <c r="C14" s="100"/>
      <c r="D14" s="99"/>
      <c r="E14" s="31"/>
      <c r="F14" s="31"/>
    </row>
    <row r="15" s="34" customFormat="true" ht="23" customHeight="true" spans="1:6">
      <c r="A15" s="99" t="s">
        <v>103</v>
      </c>
      <c r="B15" s="100"/>
      <c r="C15" s="100"/>
      <c r="D15" s="99"/>
      <c r="E15" s="31"/>
      <c r="F15" s="31"/>
    </row>
    <row r="16" s="34" customFormat="true" ht="23" customHeight="true" spans="1:6">
      <c r="A16" s="99" t="s">
        <v>104</v>
      </c>
      <c r="B16" s="100"/>
      <c r="C16" s="100"/>
      <c r="D16" s="99"/>
      <c r="E16" s="31"/>
      <c r="F16" s="31"/>
    </row>
    <row r="17" s="34" customFormat="true" ht="23" customHeight="true" spans="1:6">
      <c r="A17" s="28" t="s">
        <v>70</v>
      </c>
      <c r="B17" s="38">
        <v>38</v>
      </c>
      <c r="C17" s="31">
        <v>38</v>
      </c>
      <c r="D17" s="100"/>
      <c r="E17" s="31"/>
      <c r="F17" s="31"/>
    </row>
    <row r="18" s="34" customFormat="true" ht="23" customHeight="true" spans="1:6">
      <c r="A18" s="99" t="s">
        <v>105</v>
      </c>
      <c r="B18" s="31">
        <v>9</v>
      </c>
      <c r="C18" s="31">
        <v>17</v>
      </c>
      <c r="D18" s="104"/>
      <c r="E18" s="32"/>
      <c r="F18" s="32"/>
    </row>
    <row r="19" s="34" customFormat="true" ht="23" customHeight="true" spans="1:6">
      <c r="A19" s="38" t="s">
        <v>81</v>
      </c>
      <c r="B19" s="31">
        <f>B6+B10+B14+B15+B16+B17+B18</f>
        <v>47</v>
      </c>
      <c r="C19" s="31">
        <f>C6+C10+C14+C15+C16+C17+C18</f>
        <v>55</v>
      </c>
      <c r="D19" s="38" t="s">
        <v>54</v>
      </c>
      <c r="E19" s="31">
        <f>E7+E13</f>
        <v>47</v>
      </c>
      <c r="F19" s="31">
        <f>F7+F13</f>
        <v>55</v>
      </c>
    </row>
  </sheetData>
  <mergeCells count="1">
    <mergeCell ref="A2:F2"/>
  </mergeCells>
  <printOptions horizontalCentered="true"/>
  <pageMargins left="0.786805555555556" right="0.786805555555556" top="0.786805555555556" bottom="0.786805555555556" header="0.298611111111111" footer="0.511805555555556"/>
  <pageSetup paperSize="9" scale="95" firstPageNumber="16" fitToHeight="0" orientation="landscape" useFirstPageNumber="true" horizontalDpi="600"/>
  <headerFooter>
    <oddFooter>&amp;C&amp;"仿宋_GB2312"&amp;14-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3"/>
  <sheetViews>
    <sheetView showZeros="0" tabSelected="1" workbookViewId="0">
      <selection activeCell="F12" sqref="F12"/>
    </sheetView>
  </sheetViews>
  <sheetFormatPr defaultColWidth="8.88333333333333" defaultRowHeight="13.5"/>
  <cols>
    <col min="1" max="1" width="31.375" style="70" customWidth="true"/>
    <col min="2" max="2" width="13.1333333333333" style="71" customWidth="true"/>
    <col min="3" max="3" width="14.125" style="71" customWidth="true"/>
    <col min="4" max="4" width="14.5" style="71" customWidth="true"/>
    <col min="5" max="5" width="13.8833333333333" style="71" customWidth="true"/>
    <col min="6" max="6" width="10.5" style="71" customWidth="true"/>
    <col min="7" max="7" width="11.875" style="71" customWidth="true"/>
    <col min="8" max="8" width="11.8833333333333" style="71" customWidth="true"/>
    <col min="9" max="9" width="12.3833333333333" style="71" customWidth="true"/>
    <col min="10" max="16384" width="8.88333333333333" style="70"/>
  </cols>
  <sheetData>
    <row r="1" s="70" customFormat="true" ht="24" customHeight="true" spans="1:9">
      <c r="A1" s="72" t="s">
        <v>106</v>
      </c>
      <c r="B1" s="73"/>
      <c r="C1" s="73"/>
      <c r="D1" s="73"/>
      <c r="E1" s="73"/>
      <c r="F1" s="73"/>
      <c r="G1" s="73"/>
      <c r="H1" s="73"/>
      <c r="I1" s="73"/>
    </row>
    <row r="2" s="70" customFormat="true" ht="31" customHeight="true" spans="1:9">
      <c r="A2" s="74" t="s">
        <v>107</v>
      </c>
      <c r="B2" s="75"/>
      <c r="C2" s="75"/>
      <c r="D2" s="75"/>
      <c r="E2" s="75"/>
      <c r="F2" s="75"/>
      <c r="G2" s="75"/>
      <c r="H2" s="75"/>
      <c r="I2" s="75"/>
    </row>
    <row r="3" s="70" customFormat="true" ht="15.75" spans="1:9">
      <c r="A3" s="76"/>
      <c r="B3" s="73"/>
      <c r="C3" s="77"/>
      <c r="D3" s="77"/>
      <c r="E3" s="77"/>
      <c r="F3" s="77"/>
      <c r="G3" s="77"/>
      <c r="H3" s="77"/>
      <c r="I3" s="91" t="s">
        <v>2</v>
      </c>
    </row>
    <row r="4" s="70" customFormat="true" ht="21" customHeight="true" spans="1:9">
      <c r="A4" s="78" t="s">
        <v>108</v>
      </c>
      <c r="B4" s="79" t="s">
        <v>109</v>
      </c>
      <c r="C4" s="80" t="s">
        <v>110</v>
      </c>
      <c r="D4" s="81" t="s">
        <v>111</v>
      </c>
      <c r="E4" s="81" t="s">
        <v>112</v>
      </c>
      <c r="F4" s="81" t="s">
        <v>113</v>
      </c>
      <c r="G4" s="88" t="s">
        <v>114</v>
      </c>
      <c r="H4" s="88" t="s">
        <v>115</v>
      </c>
      <c r="I4" s="92" t="s">
        <v>116</v>
      </c>
    </row>
    <row r="5" s="70" customFormat="true" ht="25" customHeight="true" spans="1:9">
      <c r="A5" s="78"/>
      <c r="B5" s="79"/>
      <c r="C5" s="80"/>
      <c r="D5" s="81"/>
      <c r="E5" s="81"/>
      <c r="F5" s="81"/>
      <c r="G5" s="89"/>
      <c r="H5" s="89"/>
      <c r="I5" s="93"/>
    </row>
    <row r="6" s="70" customFormat="true" ht="18" customHeight="true" spans="1:9">
      <c r="A6" s="82" t="s">
        <v>117</v>
      </c>
      <c r="B6" s="83">
        <v>41008.68</v>
      </c>
      <c r="C6" s="83"/>
      <c r="D6" s="83">
        <v>14986.01</v>
      </c>
      <c r="E6" s="83">
        <v>26022.67</v>
      </c>
      <c r="F6" s="83"/>
      <c r="G6" s="83"/>
      <c r="H6" s="83"/>
      <c r="I6" s="83"/>
    </row>
    <row r="7" s="70" customFormat="true" ht="18" customHeight="true" spans="1:9">
      <c r="A7" s="82" t="s">
        <v>118</v>
      </c>
      <c r="B7" s="83">
        <v>17790.81</v>
      </c>
      <c r="C7" s="83"/>
      <c r="D7" s="84">
        <v>8196.25</v>
      </c>
      <c r="E7" s="83">
        <v>9594.56</v>
      </c>
      <c r="F7" s="83"/>
      <c r="G7" s="83"/>
      <c r="H7" s="83"/>
      <c r="I7" s="83"/>
    </row>
    <row r="8" s="70" customFormat="true" ht="18" customHeight="true" spans="1:9">
      <c r="A8" s="82" t="s">
        <v>119</v>
      </c>
      <c r="B8" s="83">
        <v>117.78</v>
      </c>
      <c r="C8" s="83"/>
      <c r="D8" s="84">
        <v>45</v>
      </c>
      <c r="E8" s="83">
        <v>72.78</v>
      </c>
      <c r="F8" s="83"/>
      <c r="G8" s="83"/>
      <c r="H8" s="83"/>
      <c r="I8" s="83"/>
    </row>
    <row r="9" s="70" customFormat="true" ht="18" customHeight="true" spans="1:9">
      <c r="A9" s="82" t="s">
        <v>120</v>
      </c>
      <c r="B9" s="83">
        <v>22733.33</v>
      </c>
      <c r="C9" s="83"/>
      <c r="D9" s="84">
        <v>6733.33</v>
      </c>
      <c r="E9" s="83">
        <v>16000</v>
      </c>
      <c r="F9" s="83"/>
      <c r="G9" s="83"/>
      <c r="H9" s="83"/>
      <c r="I9" s="83"/>
    </row>
    <row r="10" s="70" customFormat="true" ht="18" customHeight="true" spans="1:9">
      <c r="A10" s="82" t="s">
        <v>121</v>
      </c>
      <c r="B10" s="83">
        <v>0</v>
      </c>
      <c r="C10" s="83"/>
      <c r="D10" s="84"/>
      <c r="E10" s="83"/>
      <c r="F10" s="83"/>
      <c r="G10" s="83"/>
      <c r="H10" s="83"/>
      <c r="I10" s="83"/>
    </row>
    <row r="11" s="70" customFormat="true" ht="18" customHeight="true" spans="1:9">
      <c r="A11" s="82" t="s">
        <v>122</v>
      </c>
      <c r="B11" s="83">
        <v>8.87</v>
      </c>
      <c r="C11" s="83"/>
      <c r="D11" s="84">
        <v>4.43</v>
      </c>
      <c r="E11" s="83">
        <v>4.44</v>
      </c>
      <c r="F11" s="83"/>
      <c r="G11" s="83"/>
      <c r="H11" s="83"/>
      <c r="I11" s="83"/>
    </row>
    <row r="12" s="70" customFormat="true" ht="18" customHeight="true" spans="1:9">
      <c r="A12" s="82" t="s">
        <v>123</v>
      </c>
      <c r="B12" s="83">
        <v>357.89</v>
      </c>
      <c r="C12" s="83"/>
      <c r="D12" s="84">
        <v>7</v>
      </c>
      <c r="E12" s="83">
        <v>350.89</v>
      </c>
      <c r="F12" s="83"/>
      <c r="G12" s="83"/>
      <c r="H12" s="83"/>
      <c r="I12" s="83"/>
    </row>
    <row r="13" s="70" customFormat="true" ht="18" customHeight="true" spans="1:9">
      <c r="A13" s="82" t="s">
        <v>124</v>
      </c>
      <c r="B13" s="83">
        <v>0</v>
      </c>
      <c r="C13" s="83"/>
      <c r="D13" s="84"/>
      <c r="E13" s="83"/>
      <c r="F13" s="83"/>
      <c r="G13" s="83"/>
      <c r="H13" s="83"/>
      <c r="I13" s="83"/>
    </row>
    <row r="14" s="70" customFormat="true" ht="18" customHeight="true" spans="1:9">
      <c r="A14" s="82" t="s">
        <v>125</v>
      </c>
      <c r="B14" s="83">
        <v>0</v>
      </c>
      <c r="C14" s="83"/>
      <c r="D14" s="84"/>
      <c r="E14" s="83"/>
      <c r="F14" s="83"/>
      <c r="G14" s="83"/>
      <c r="H14" s="83"/>
      <c r="I14" s="83"/>
    </row>
    <row r="15" s="70" customFormat="true" ht="18" customHeight="true" spans="1:9">
      <c r="A15" s="82" t="s">
        <v>126</v>
      </c>
      <c r="B15" s="83">
        <v>33501.7</v>
      </c>
      <c r="C15" s="83"/>
      <c r="D15" s="83">
        <v>7927.02</v>
      </c>
      <c r="E15" s="83">
        <v>25574.68</v>
      </c>
      <c r="F15" s="83"/>
      <c r="G15" s="83"/>
      <c r="H15" s="83"/>
      <c r="I15" s="83"/>
    </row>
    <row r="16" s="70" customFormat="true" ht="18" customHeight="true" spans="1:9">
      <c r="A16" s="82" t="s">
        <v>127</v>
      </c>
      <c r="B16" s="83">
        <v>33323.23</v>
      </c>
      <c r="C16" s="83"/>
      <c r="D16" s="83">
        <v>7891.08</v>
      </c>
      <c r="E16" s="83">
        <v>25432.15</v>
      </c>
      <c r="F16" s="83"/>
      <c r="G16" s="83"/>
      <c r="H16" s="83"/>
      <c r="I16" s="83"/>
    </row>
    <row r="17" s="70" customFormat="true" ht="18" customHeight="true" spans="1:9">
      <c r="A17" s="82" t="s">
        <v>128</v>
      </c>
      <c r="B17" s="83">
        <v>115.52</v>
      </c>
      <c r="C17" s="83"/>
      <c r="D17" s="83">
        <v>15.94</v>
      </c>
      <c r="E17" s="83">
        <v>99.58</v>
      </c>
      <c r="F17" s="83"/>
      <c r="G17" s="83"/>
      <c r="H17" s="83"/>
      <c r="I17" s="83"/>
    </row>
    <row r="18" s="70" customFormat="true" ht="18" customHeight="true" spans="1:9">
      <c r="A18" s="82" t="s">
        <v>129</v>
      </c>
      <c r="B18" s="83">
        <v>62.95</v>
      </c>
      <c r="C18" s="83"/>
      <c r="D18" s="83">
        <v>20</v>
      </c>
      <c r="E18" s="83">
        <v>42.95</v>
      </c>
      <c r="F18" s="83"/>
      <c r="G18" s="83"/>
      <c r="H18" s="83"/>
      <c r="I18" s="83"/>
    </row>
    <row r="19" s="70" customFormat="true" ht="18" customHeight="true" spans="1:9">
      <c r="A19" s="82" t="s">
        <v>130</v>
      </c>
      <c r="B19" s="83">
        <v>0</v>
      </c>
      <c r="C19" s="83"/>
      <c r="D19" s="83"/>
      <c r="E19" s="83"/>
      <c r="F19" s="83"/>
      <c r="G19" s="83"/>
      <c r="H19" s="83"/>
      <c r="I19" s="83"/>
    </row>
    <row r="20" s="70" customFormat="true" ht="18" customHeight="true" spans="1:9">
      <c r="A20" s="82" t="s">
        <v>131</v>
      </c>
      <c r="B20" s="83">
        <v>0</v>
      </c>
      <c r="C20" s="83"/>
      <c r="D20" s="83"/>
      <c r="E20" s="83"/>
      <c r="F20" s="83"/>
      <c r="G20" s="83"/>
      <c r="H20" s="83"/>
      <c r="I20" s="83"/>
    </row>
    <row r="21" s="70" customFormat="true" ht="18" customHeight="true" spans="1:9">
      <c r="A21" s="82" t="s">
        <v>132</v>
      </c>
      <c r="B21" s="83">
        <v>7506.98</v>
      </c>
      <c r="C21" s="83"/>
      <c r="D21" s="83">
        <v>7058.99</v>
      </c>
      <c r="E21" s="83">
        <v>447.989999999994</v>
      </c>
      <c r="F21" s="83"/>
      <c r="G21" s="83"/>
      <c r="H21" s="83"/>
      <c r="I21" s="83"/>
    </row>
    <row r="22" s="70" customFormat="true" ht="18" customHeight="true" spans="1:9">
      <c r="A22" s="82" t="s">
        <v>133</v>
      </c>
      <c r="B22" s="83">
        <v>31477.66</v>
      </c>
      <c r="C22" s="83"/>
      <c r="D22" s="85">
        <v>28729.03</v>
      </c>
      <c r="E22" s="90">
        <v>2748.63</v>
      </c>
      <c r="F22" s="85"/>
      <c r="G22" s="83"/>
      <c r="H22" s="83"/>
      <c r="I22" s="83"/>
    </row>
    <row r="23" s="70" customFormat="true" ht="39" customHeight="true" spans="1:9">
      <c r="A23" s="86" t="s">
        <v>134</v>
      </c>
      <c r="B23" s="87"/>
      <c r="C23" s="87"/>
      <c r="D23" s="87"/>
      <c r="E23" s="87"/>
      <c r="F23" s="87"/>
      <c r="G23" s="87"/>
      <c r="H23" s="87"/>
      <c r="I23" s="87"/>
    </row>
  </sheetData>
  <mergeCells count="11">
    <mergeCell ref="A2:I2"/>
    <mergeCell ref="A23:I2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true"/>
  <pageMargins left="0.786805555555556" right="0.786805555555556" top="0.786805555555556" bottom="0.786805555555556" header="0.298611111111111" footer="0.511805555555556"/>
  <pageSetup paperSize="9" scale="98" firstPageNumber="17" fitToHeight="0" orientation="landscape" useFirstPageNumber="true" horizontalDpi="600"/>
  <headerFooter>
    <oddFooter>&amp;C&amp;"仿宋_GB2312"&amp;14-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7"/>
  <sheetViews>
    <sheetView showZeros="0" workbookViewId="0">
      <selection activeCell="H17" sqref="H17"/>
    </sheetView>
  </sheetViews>
  <sheetFormatPr defaultColWidth="8.88333333333333" defaultRowHeight="13.5"/>
  <cols>
    <col min="1" max="1" width="39.125" style="45" customWidth="true"/>
    <col min="2" max="2" width="10.125" style="45" customWidth="true"/>
    <col min="3" max="3" width="9.5" style="45" customWidth="true"/>
    <col min="4" max="4" width="7.625" style="45" customWidth="true"/>
    <col min="5" max="5" width="6.625" style="45" customWidth="true"/>
    <col min="6" max="6" width="27.25" style="45" customWidth="true"/>
    <col min="7" max="7" width="9.75" style="47" customWidth="true"/>
    <col min="8" max="8" width="9.75" style="45" customWidth="true"/>
    <col min="9" max="9" width="8.75" style="45" customWidth="true"/>
    <col min="10" max="10" width="7.25" style="45" customWidth="true"/>
    <col min="11" max="11" width="9.375" style="45"/>
    <col min="12" max="12" width="11.5" style="45"/>
    <col min="13" max="16384" width="8.88333333333333" style="45"/>
  </cols>
  <sheetData>
    <row r="1" s="45" customFormat="true" spans="1:2">
      <c r="A1" s="36" t="s">
        <v>135</v>
      </c>
      <c r="B1" s="36"/>
    </row>
    <row r="2" s="45" customFormat="true" ht="25" customHeight="true" spans="1:10">
      <c r="A2" s="48" t="s">
        <v>136</v>
      </c>
      <c r="B2" s="48"/>
      <c r="C2" s="48"/>
      <c r="D2" s="48"/>
      <c r="E2" s="48"/>
      <c r="F2" s="48"/>
      <c r="G2" s="48"/>
      <c r="H2" s="48"/>
      <c r="I2" s="48"/>
      <c r="J2" s="48"/>
    </row>
    <row r="3" s="45" customFormat="true" ht="15" customHeight="true" spans="1:10">
      <c r="A3" s="49"/>
      <c r="B3" s="50"/>
      <c r="C3" s="50"/>
      <c r="G3" s="59"/>
      <c r="H3" s="50"/>
      <c r="J3" s="49" t="s">
        <v>2</v>
      </c>
    </row>
    <row r="4" s="45" customFormat="true" ht="36" customHeight="true" spans="1:10">
      <c r="A4" s="27" t="s">
        <v>3</v>
      </c>
      <c r="B4" s="26" t="s">
        <v>5</v>
      </c>
      <c r="C4" s="27" t="s">
        <v>137</v>
      </c>
      <c r="D4" s="27" t="s">
        <v>6</v>
      </c>
      <c r="E4" s="27" t="s">
        <v>7</v>
      </c>
      <c r="F4" s="27" t="s">
        <v>3</v>
      </c>
      <c r="G4" s="26" t="s">
        <v>5</v>
      </c>
      <c r="H4" s="27" t="s">
        <v>137</v>
      </c>
      <c r="I4" s="27" t="s">
        <v>6</v>
      </c>
      <c r="J4" s="27" t="s">
        <v>7</v>
      </c>
    </row>
    <row r="5" s="45" customFormat="true" ht="24" customHeight="true" spans="1:12">
      <c r="A5" s="51" t="s">
        <v>138</v>
      </c>
      <c r="B5" s="40">
        <f>B6+B7</f>
        <v>61765</v>
      </c>
      <c r="C5" s="40">
        <f>C6+C7</f>
        <v>62691</v>
      </c>
      <c r="D5" s="52">
        <f t="shared" ref="D5:D10" si="0">IFERROR(((C5/B5)-1)*100,"")</f>
        <v>1.49923095604307</v>
      </c>
      <c r="E5" s="42"/>
      <c r="F5" s="51" t="s">
        <v>9</v>
      </c>
      <c r="G5" s="60">
        <f>SUM(G6:G27)</f>
        <v>263936</v>
      </c>
      <c r="H5" s="60">
        <f>SUM(H6:H27)</f>
        <v>265000</v>
      </c>
      <c r="I5" s="52">
        <f t="shared" ref="I5:I28" si="1">IFERROR(((H5/G5)-1)*100,"")</f>
        <v>0.403128031037836</v>
      </c>
      <c r="J5" s="32"/>
      <c r="L5" s="68"/>
    </row>
    <row r="6" s="45" customFormat="true" ht="24" customHeight="true" spans="1:12">
      <c r="A6" s="53" t="s">
        <v>10</v>
      </c>
      <c r="B6" s="54">
        <f>'25年公共预算收支表'!C6</f>
        <v>30012</v>
      </c>
      <c r="C6" s="40">
        <v>30612</v>
      </c>
      <c r="D6" s="52">
        <f t="shared" si="0"/>
        <v>1.99920031987204</v>
      </c>
      <c r="E6" s="52"/>
      <c r="F6" s="61" t="s">
        <v>11</v>
      </c>
      <c r="G6" s="40">
        <f>'25年公共预算收支表'!H6</f>
        <v>26616</v>
      </c>
      <c r="H6" s="54">
        <v>25948</v>
      </c>
      <c r="I6" s="52">
        <f t="shared" si="1"/>
        <v>-2.5097685602645</v>
      </c>
      <c r="J6" s="42"/>
      <c r="L6" s="68"/>
    </row>
    <row r="7" s="45" customFormat="true" ht="24" customHeight="true" spans="1:12">
      <c r="A7" s="53" t="s">
        <v>12</v>
      </c>
      <c r="B7" s="54">
        <f>'25年公共预算收支表'!C7</f>
        <v>31753</v>
      </c>
      <c r="C7" s="40">
        <v>32079</v>
      </c>
      <c r="D7" s="52">
        <f t="shared" si="0"/>
        <v>1.02667464491544</v>
      </c>
      <c r="E7" s="42"/>
      <c r="F7" s="61" t="s">
        <v>13</v>
      </c>
      <c r="G7" s="40">
        <f>'25年公共预算收支表'!H7</f>
        <v>208</v>
      </c>
      <c r="H7" s="54">
        <v>151</v>
      </c>
      <c r="I7" s="52">
        <f t="shared" si="1"/>
        <v>-27.4038461538462</v>
      </c>
      <c r="J7" s="32"/>
      <c r="L7" s="68"/>
    </row>
    <row r="8" s="45" customFormat="true" ht="24" customHeight="true" spans="1:10">
      <c r="A8" s="51" t="s">
        <v>139</v>
      </c>
      <c r="B8" s="40">
        <f>SUM(B9:B10)</f>
        <v>133985</v>
      </c>
      <c r="C8" s="41">
        <f>SUM(C9:C10)</f>
        <v>134897</v>
      </c>
      <c r="D8" s="52">
        <f t="shared" si="0"/>
        <v>0.680673209687654</v>
      </c>
      <c r="E8" s="52"/>
      <c r="F8" s="61" t="s">
        <v>15</v>
      </c>
      <c r="G8" s="40">
        <f>'25年公共预算收支表'!H8</f>
        <v>11507</v>
      </c>
      <c r="H8" s="54">
        <v>11598</v>
      </c>
      <c r="I8" s="52">
        <f t="shared" si="1"/>
        <v>0.790822977318162</v>
      </c>
      <c r="J8" s="42"/>
    </row>
    <row r="9" s="45" customFormat="true" ht="24" customHeight="true" spans="1:10">
      <c r="A9" s="53" t="s">
        <v>16</v>
      </c>
      <c r="B9" s="54">
        <f>'25年公共预算收支表'!C9</f>
        <v>113579</v>
      </c>
      <c r="C9" s="41">
        <v>109897</v>
      </c>
      <c r="D9" s="52"/>
      <c r="E9" s="52"/>
      <c r="F9" s="61" t="s">
        <v>17</v>
      </c>
      <c r="G9" s="40">
        <f>'25年公共预算收支表'!H9</f>
        <v>31361</v>
      </c>
      <c r="H9" s="54">
        <v>31400</v>
      </c>
      <c r="I9" s="52">
        <f t="shared" si="1"/>
        <v>0.124358279391612</v>
      </c>
      <c r="J9" s="32"/>
    </row>
    <row r="10" s="45" customFormat="true" ht="24" customHeight="true" spans="1:10">
      <c r="A10" s="53" t="s">
        <v>18</v>
      </c>
      <c r="B10" s="54">
        <f>'25年公共预算收支表'!C10</f>
        <v>20406</v>
      </c>
      <c r="C10" s="40">
        <v>25000</v>
      </c>
      <c r="D10" s="52"/>
      <c r="E10" s="52"/>
      <c r="F10" s="61" t="s">
        <v>19</v>
      </c>
      <c r="G10" s="40">
        <f>'25年公共预算收支表'!H10</f>
        <v>8446</v>
      </c>
      <c r="H10" s="54">
        <v>8500</v>
      </c>
      <c r="I10" s="52">
        <f t="shared" si="1"/>
        <v>0.639355908122186</v>
      </c>
      <c r="J10" s="32"/>
    </row>
    <row r="11" s="46" customFormat="true" ht="24" customHeight="true" spans="1:10">
      <c r="A11" s="53" t="s">
        <v>20</v>
      </c>
      <c r="B11" s="54">
        <f>B12+B13</f>
        <v>43470</v>
      </c>
      <c r="C11" s="54">
        <f>C12+C13</f>
        <v>0</v>
      </c>
      <c r="D11" s="52"/>
      <c r="E11" s="52"/>
      <c r="F11" s="61" t="s">
        <v>21</v>
      </c>
      <c r="G11" s="40">
        <f>'25年公共预算收支表'!H11</f>
        <v>5905</v>
      </c>
      <c r="H11" s="54">
        <v>6005</v>
      </c>
      <c r="I11" s="52">
        <f t="shared" si="1"/>
        <v>1.69348010160881</v>
      </c>
      <c r="J11" s="69"/>
    </row>
    <row r="12" s="45" customFormat="true" ht="24" customHeight="true" spans="1:10">
      <c r="A12" s="55" t="s">
        <v>140</v>
      </c>
      <c r="B12" s="54">
        <f>'25年公共预算收支表'!C12</f>
        <v>37770</v>
      </c>
      <c r="C12" s="28"/>
      <c r="D12" s="52"/>
      <c r="E12" s="52"/>
      <c r="F12" s="62" t="s">
        <v>23</v>
      </c>
      <c r="G12" s="40">
        <f>'25年公共预算收支表'!H12</f>
        <v>46079</v>
      </c>
      <c r="H12" s="54">
        <v>46695</v>
      </c>
      <c r="I12" s="52">
        <f t="shared" si="1"/>
        <v>1.33683456672238</v>
      </c>
      <c r="J12" s="32"/>
    </row>
    <row r="13" s="45" customFormat="true" ht="24" customHeight="true" spans="1:10">
      <c r="A13" s="55" t="s">
        <v>24</v>
      </c>
      <c r="B13" s="54">
        <f>'25年公共预算收支表'!C13</f>
        <v>5700</v>
      </c>
      <c r="C13" s="38"/>
      <c r="D13" s="52"/>
      <c r="E13" s="52"/>
      <c r="F13" s="62" t="s">
        <v>25</v>
      </c>
      <c r="G13" s="40">
        <f>'25年公共预算收支表'!H13</f>
        <v>19493</v>
      </c>
      <c r="H13" s="54">
        <v>19587</v>
      </c>
      <c r="I13" s="52">
        <f t="shared" si="1"/>
        <v>0.482224388241925</v>
      </c>
      <c r="J13" s="42"/>
    </row>
    <row r="14" s="45" customFormat="true" ht="24" customHeight="true" spans="1:10">
      <c r="A14" s="53" t="s">
        <v>26</v>
      </c>
      <c r="B14" s="54">
        <f>'25年公共预算收支表'!C14</f>
        <v>22056</v>
      </c>
      <c r="C14" s="44">
        <f>G34</f>
        <v>21977</v>
      </c>
      <c r="D14" s="52"/>
      <c r="E14" s="52"/>
      <c r="F14" s="62" t="s">
        <v>27</v>
      </c>
      <c r="G14" s="40">
        <f>'25年公共预算收支表'!H14</f>
        <v>5113</v>
      </c>
      <c r="H14" s="54">
        <v>5105</v>
      </c>
      <c r="I14" s="52">
        <f t="shared" si="1"/>
        <v>-0.156463915509486</v>
      </c>
      <c r="J14" s="32"/>
    </row>
    <row r="15" s="45" customFormat="true" ht="24" customHeight="true" spans="1:10">
      <c r="A15" s="53" t="s">
        <v>28</v>
      </c>
      <c r="B15" s="54">
        <f>'25年公共预算收支表'!C15</f>
        <v>48193</v>
      </c>
      <c r="C15" s="38">
        <f>'25年公共预算收支表'!H34</f>
        <v>47954</v>
      </c>
      <c r="D15" s="52"/>
      <c r="E15" s="52"/>
      <c r="F15" s="62" t="s">
        <v>29</v>
      </c>
      <c r="G15" s="40">
        <f>'25年公共预算收支表'!H15</f>
        <v>12494</v>
      </c>
      <c r="H15" s="54">
        <v>11616</v>
      </c>
      <c r="I15" s="52">
        <f t="shared" si="1"/>
        <v>-7.02737313910677</v>
      </c>
      <c r="J15" s="42"/>
    </row>
    <row r="16" s="45" customFormat="true" ht="24" customHeight="true" spans="1:10">
      <c r="A16" s="53" t="s">
        <v>30</v>
      </c>
      <c r="B16" s="54">
        <f>B17+B18+B19</f>
        <v>71012</v>
      </c>
      <c r="C16" s="56">
        <f>C17+C18+C19</f>
        <v>60169</v>
      </c>
      <c r="D16" s="52"/>
      <c r="E16" s="52"/>
      <c r="F16" s="62" t="s">
        <v>31</v>
      </c>
      <c r="G16" s="40">
        <f>'25年公共预算收支表'!H16</f>
        <v>56162</v>
      </c>
      <c r="H16" s="54">
        <f>56425+368</f>
        <v>56793</v>
      </c>
      <c r="I16" s="52">
        <f t="shared" si="1"/>
        <v>1.12353548662798</v>
      </c>
      <c r="J16" s="42"/>
    </row>
    <row r="17" s="45" customFormat="true" ht="24" customHeight="true" spans="1:10">
      <c r="A17" s="51" t="s">
        <v>32</v>
      </c>
      <c r="B17" s="54">
        <f>'25年公共预算收支表'!C17</f>
        <v>66039</v>
      </c>
      <c r="C17" s="41">
        <f>'26年基金收支'!G17</f>
        <v>60169</v>
      </c>
      <c r="D17" s="52"/>
      <c r="E17" s="52"/>
      <c r="F17" s="62" t="s">
        <v>33</v>
      </c>
      <c r="G17" s="40">
        <f>'25年公共预算收支表'!H17</f>
        <v>4736</v>
      </c>
      <c r="H17" s="54">
        <v>4752</v>
      </c>
      <c r="I17" s="52">
        <f t="shared" si="1"/>
        <v>0.337837837837829</v>
      </c>
      <c r="J17" s="32"/>
    </row>
    <row r="18" s="45" customFormat="true" ht="24" customHeight="true" spans="1:10">
      <c r="A18" s="51" t="s">
        <v>34</v>
      </c>
      <c r="B18" s="54">
        <f>'25年公共预算收支表'!C18</f>
        <v>0</v>
      </c>
      <c r="C18" s="40"/>
      <c r="D18" s="52"/>
      <c r="E18" s="52"/>
      <c r="F18" s="62" t="s">
        <v>35</v>
      </c>
      <c r="G18" s="40">
        <f>'25年公共预算收支表'!H18</f>
        <v>1812</v>
      </c>
      <c r="H18" s="54">
        <v>1806</v>
      </c>
      <c r="I18" s="52">
        <f t="shared" si="1"/>
        <v>-0.331125827814571</v>
      </c>
      <c r="J18" s="32"/>
    </row>
    <row r="19" s="46" customFormat="true" ht="24" customHeight="true" spans="1:10">
      <c r="A19" s="53" t="s">
        <v>141</v>
      </c>
      <c r="B19" s="54">
        <f>'25年公共预算收支表'!C19</f>
        <v>4973</v>
      </c>
      <c r="C19" s="40"/>
      <c r="D19" s="52"/>
      <c r="E19" s="52"/>
      <c r="F19" s="62" t="s">
        <v>37</v>
      </c>
      <c r="G19" s="40">
        <f>'25年公共预算收支表'!H19</f>
        <v>1215</v>
      </c>
      <c r="H19" s="54">
        <v>1222</v>
      </c>
      <c r="I19" s="52">
        <f t="shared" si="1"/>
        <v>0.576131687242798</v>
      </c>
      <c r="J19" s="69"/>
    </row>
    <row r="20" s="45" customFormat="true" ht="24" customHeight="true" spans="1:10">
      <c r="A20" s="32"/>
      <c r="B20" s="32"/>
      <c r="C20" s="32"/>
      <c r="D20" s="32"/>
      <c r="E20" s="32"/>
      <c r="F20" s="62" t="s">
        <v>38</v>
      </c>
      <c r="G20" s="40">
        <f>'25年公共预算收支表'!H20</f>
        <v>84</v>
      </c>
      <c r="H20" s="54">
        <v>80</v>
      </c>
      <c r="I20" s="52">
        <f t="shared" si="1"/>
        <v>-4.76190476190477</v>
      </c>
      <c r="J20" s="32"/>
    </row>
    <row r="21" s="45" customFormat="true" ht="24" customHeight="true" spans="1:10">
      <c r="A21" s="32"/>
      <c r="B21" s="32"/>
      <c r="C21" s="32"/>
      <c r="D21" s="32"/>
      <c r="E21" s="32"/>
      <c r="F21" s="62" t="s">
        <v>39</v>
      </c>
      <c r="G21" s="40">
        <f>'25年公共预算收支表'!H21</f>
        <v>2950</v>
      </c>
      <c r="H21" s="54">
        <v>2757</v>
      </c>
      <c r="I21" s="52">
        <f t="shared" si="1"/>
        <v>-6.54237288135593</v>
      </c>
      <c r="J21" s="32"/>
    </row>
    <row r="22" s="45" customFormat="true" ht="24" customHeight="true" spans="1:10">
      <c r="A22" s="28"/>
      <c r="B22" s="38"/>
      <c r="C22" s="38"/>
      <c r="D22" s="52" t="str">
        <f>IFERROR(((C22/B22)-1)*100,"")</f>
        <v/>
      </c>
      <c r="E22" s="52"/>
      <c r="F22" s="62" t="s">
        <v>40</v>
      </c>
      <c r="G22" s="40">
        <f>'25年公共预算收支表'!H22</f>
        <v>16352</v>
      </c>
      <c r="H22" s="54">
        <f>14325+350+50</f>
        <v>14725</v>
      </c>
      <c r="I22" s="52">
        <f t="shared" si="1"/>
        <v>-9.94985322896281</v>
      </c>
      <c r="J22" s="42"/>
    </row>
    <row r="23" s="45" customFormat="true" ht="24" customHeight="true" spans="1:10">
      <c r="A23" s="32"/>
      <c r="B23" s="32"/>
      <c r="C23" s="32"/>
      <c r="D23" s="32"/>
      <c r="E23" s="32"/>
      <c r="F23" s="61" t="s">
        <v>41</v>
      </c>
      <c r="G23" s="40">
        <f>'25年公共预算收支表'!H23</f>
        <v>1934</v>
      </c>
      <c r="H23" s="54">
        <v>1865</v>
      </c>
      <c r="I23" s="52">
        <f t="shared" si="1"/>
        <v>-3.56773526370218</v>
      </c>
      <c r="J23" s="32"/>
    </row>
    <row r="24" s="45" customFormat="true" ht="24" customHeight="true" spans="1:10">
      <c r="A24" s="32"/>
      <c r="B24" s="32"/>
      <c r="C24" s="32"/>
      <c r="D24" s="32"/>
      <c r="E24" s="32"/>
      <c r="F24" s="61" t="s">
        <v>42</v>
      </c>
      <c r="G24" s="40">
        <f>'25年公共预算收支表'!H24</f>
        <v>2920</v>
      </c>
      <c r="H24" s="54">
        <v>2850</v>
      </c>
      <c r="I24" s="52">
        <f t="shared" si="1"/>
        <v>-2.3972602739726</v>
      </c>
      <c r="J24" s="32"/>
    </row>
    <row r="25" s="45" customFormat="true" ht="24" customHeight="true" spans="1:10">
      <c r="A25" s="32"/>
      <c r="B25" s="32"/>
      <c r="C25" s="32"/>
      <c r="D25" s="32"/>
      <c r="E25" s="32"/>
      <c r="F25" s="61" t="s">
        <v>142</v>
      </c>
      <c r="G25" s="40"/>
      <c r="H25" s="41">
        <v>3000</v>
      </c>
      <c r="I25" s="52" t="str">
        <f t="shared" si="1"/>
        <v/>
      </c>
      <c r="J25" s="32"/>
    </row>
    <row r="26" s="45" customFormat="true" ht="24" customHeight="true" spans="1:10">
      <c r="A26" s="28"/>
      <c r="B26" s="38"/>
      <c r="C26" s="38"/>
      <c r="D26" s="52" t="str">
        <f>IFERROR(((C26/B26)-1)*100,"")</f>
        <v/>
      </c>
      <c r="E26" s="52"/>
      <c r="F26" s="61" t="s">
        <v>44</v>
      </c>
      <c r="G26" s="40">
        <f>'25年公共预算收支表'!H26</f>
        <v>300</v>
      </c>
      <c r="H26" s="54">
        <v>100</v>
      </c>
      <c r="I26" s="52">
        <f t="shared" si="1"/>
        <v>-66.6666666666667</v>
      </c>
      <c r="J26" s="42"/>
    </row>
    <row r="27" s="45" customFormat="true" ht="24" customHeight="true" spans="1:10">
      <c r="A27" s="28"/>
      <c r="B27" s="38"/>
      <c r="C27" s="38"/>
      <c r="D27" s="52" t="str">
        <f>IFERROR(((C27/B27)-1)*100,"")</f>
        <v/>
      </c>
      <c r="E27" s="52"/>
      <c r="F27" s="63" t="s">
        <v>43</v>
      </c>
      <c r="G27" s="40">
        <f>'25年公共预算收支表'!H25</f>
        <v>8249</v>
      </c>
      <c r="H27" s="41">
        <v>8445</v>
      </c>
      <c r="I27" s="52">
        <f t="shared" si="1"/>
        <v>2.37604558128257</v>
      </c>
      <c r="J27" s="42"/>
    </row>
    <row r="28" s="45" customFormat="true" ht="24" customHeight="true" spans="1:10">
      <c r="A28" s="32"/>
      <c r="B28" s="32"/>
      <c r="C28" s="32"/>
      <c r="D28" s="32"/>
      <c r="E28" s="32"/>
      <c r="F28" s="53" t="s">
        <v>45</v>
      </c>
      <c r="G28" s="54">
        <f>G29+G30</f>
        <v>39994</v>
      </c>
      <c r="H28" s="54">
        <f>H29+H30</f>
        <v>2804</v>
      </c>
      <c r="I28" s="52"/>
      <c r="J28" s="42"/>
    </row>
    <row r="29" s="45" customFormat="true" ht="24" customHeight="true" spans="1:10">
      <c r="A29" s="53"/>
      <c r="B29" s="54"/>
      <c r="C29" s="38"/>
      <c r="D29" s="52"/>
      <c r="E29" s="52"/>
      <c r="F29" s="53" t="s">
        <v>143</v>
      </c>
      <c r="G29" s="54">
        <f>'25年公共预算收支表'!H28</f>
        <v>37770</v>
      </c>
      <c r="H29" s="54"/>
      <c r="I29" s="52"/>
      <c r="J29" s="42"/>
    </row>
    <row r="30" s="45" customFormat="true" ht="29" customHeight="true" spans="1:10">
      <c r="A30" s="53"/>
      <c r="B30" s="54"/>
      <c r="C30" s="38"/>
      <c r="D30" s="52"/>
      <c r="E30" s="52"/>
      <c r="F30" s="53" t="s">
        <v>47</v>
      </c>
      <c r="G30" s="54">
        <f>'25年公共预算收支表'!H29</f>
        <v>2224</v>
      </c>
      <c r="H30" s="54">
        <v>2804</v>
      </c>
      <c r="I30" s="52"/>
      <c r="J30" s="42"/>
    </row>
    <row r="31" s="45" customFormat="true" ht="24" customHeight="true" spans="1:10">
      <c r="A31" s="55"/>
      <c r="B31" s="54"/>
      <c r="C31" s="38"/>
      <c r="D31" s="52" t="str">
        <f>IFERROR(((C31/B31)-1)*100,"")</f>
        <v/>
      </c>
      <c r="E31" s="52"/>
      <c r="F31" s="53" t="s">
        <v>144</v>
      </c>
      <c r="G31" s="60">
        <f>SUM(G32:G33)</f>
        <v>6620</v>
      </c>
      <c r="H31" s="60">
        <f>SUM(H32:H33)</f>
        <v>6620</v>
      </c>
      <c r="I31" s="52"/>
      <c r="J31" s="32"/>
    </row>
    <row r="32" s="45" customFormat="true" ht="24" customHeight="true" spans="1:10">
      <c r="A32" s="32"/>
      <c r="B32" s="32"/>
      <c r="C32" s="32"/>
      <c r="D32" s="32"/>
      <c r="E32" s="32"/>
      <c r="F32" s="64" t="s">
        <v>49</v>
      </c>
      <c r="G32" s="65">
        <f>'25年公共预算收支表'!H31</f>
        <v>726</v>
      </c>
      <c r="H32" s="65">
        <v>726</v>
      </c>
      <c r="I32" s="52">
        <f>IFERROR(((H32/G32)-1)*100,"")</f>
        <v>0</v>
      </c>
      <c r="J32" s="32"/>
    </row>
    <row r="33" s="45" customFormat="true" ht="24" customHeight="true" spans="1:10">
      <c r="A33" s="32"/>
      <c r="B33" s="32"/>
      <c r="C33" s="32"/>
      <c r="D33" s="32"/>
      <c r="E33" s="32"/>
      <c r="F33" s="64" t="s">
        <v>50</v>
      </c>
      <c r="G33" s="65">
        <f>'25年公共预算收支表'!H32</f>
        <v>5894</v>
      </c>
      <c r="H33" s="65">
        <v>5894</v>
      </c>
      <c r="I33" s="52"/>
      <c r="J33" s="32"/>
    </row>
    <row r="34" s="45" customFormat="true" ht="24" customHeight="true" spans="1:10">
      <c r="A34" s="32"/>
      <c r="B34" s="32"/>
      <c r="C34" s="32"/>
      <c r="D34" s="32"/>
      <c r="E34" s="32"/>
      <c r="F34" s="53" t="s">
        <v>51</v>
      </c>
      <c r="G34" s="65">
        <f>'25年公共预算收支表'!H33</f>
        <v>21977</v>
      </c>
      <c r="H34" s="41">
        <f>C36-H5-H28-H31-H35</f>
        <v>13264</v>
      </c>
      <c r="I34" s="52"/>
      <c r="J34" s="32"/>
    </row>
    <row r="35" s="45" customFormat="true" ht="24" customHeight="true" spans="1:10">
      <c r="A35" s="32"/>
      <c r="B35" s="32"/>
      <c r="C35" s="32"/>
      <c r="D35" s="32"/>
      <c r="E35" s="32"/>
      <c r="F35" s="53" t="s">
        <v>52</v>
      </c>
      <c r="G35" s="65">
        <f>B36-G5-G28-G31-G34</f>
        <v>47954</v>
      </c>
      <c r="H35" s="41">
        <v>40000</v>
      </c>
      <c r="I35" s="52"/>
      <c r="J35" s="32"/>
    </row>
    <row r="36" s="45" customFormat="true" ht="24" customHeight="true" spans="1:10">
      <c r="A36" s="40" t="s">
        <v>81</v>
      </c>
      <c r="B36" s="40">
        <f>B5+B8+B11+B14+B15+B16</f>
        <v>380481</v>
      </c>
      <c r="C36" s="41">
        <f>C5+C8+C11+C14+C15+C16</f>
        <v>327688</v>
      </c>
      <c r="D36" s="52">
        <f>IFERROR(((C36/B36)-1)*100,"")</f>
        <v>-13.8753314883003</v>
      </c>
      <c r="E36" s="52"/>
      <c r="F36" s="66" t="s">
        <v>54</v>
      </c>
      <c r="G36" s="41">
        <f>G5+G31+G35+G34+G28</f>
        <v>380481</v>
      </c>
      <c r="H36" s="41">
        <f>H5+H28+H31+H34+H35</f>
        <v>327688</v>
      </c>
      <c r="I36" s="52">
        <f>IFERROR(((H36/G36)-1)*100,"")</f>
        <v>-13.8753314883003</v>
      </c>
      <c r="J36" s="32"/>
    </row>
    <row r="37" s="45" customFormat="true" spans="1:9">
      <c r="A37" s="57"/>
      <c r="B37" s="58"/>
      <c r="C37" s="58"/>
      <c r="D37" s="57"/>
      <c r="E37" s="57"/>
      <c r="F37" s="57"/>
      <c r="G37" s="67"/>
      <c r="H37" s="57"/>
      <c r="I37" s="57"/>
    </row>
  </sheetData>
  <mergeCells count="2">
    <mergeCell ref="A1:B1"/>
    <mergeCell ref="A2:J2"/>
  </mergeCells>
  <printOptions horizontalCentered="true"/>
  <pageMargins left="0.786805555555556" right="0.786805555555556" top="0.786805555555556" bottom="0.786805555555556" header="0.298611111111111" footer="0.511805555555556"/>
  <pageSetup paperSize="9" scale="97" firstPageNumber="18" fitToHeight="0" orientation="landscape" useFirstPageNumber="true" horizontalDpi="600"/>
  <headerFooter>
    <oddFooter>&amp;C&amp;"仿宋_GB2312"&amp;14-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1"/>
  <sheetViews>
    <sheetView showZeros="0" workbookViewId="0">
      <selection activeCell="A5" sqref="A5:I19"/>
    </sheetView>
  </sheetViews>
  <sheetFormatPr defaultColWidth="8.88333333333333" defaultRowHeight="29" customHeight="true"/>
  <cols>
    <col min="1" max="1" width="31.5" style="34" customWidth="true"/>
    <col min="2" max="2" width="12.875" style="34" customWidth="true"/>
    <col min="3" max="3" width="9.875" style="35" customWidth="true"/>
    <col min="4" max="4" width="10.5" style="35" customWidth="true"/>
    <col min="5" max="5" width="32" style="34" customWidth="true"/>
    <col min="6" max="6" width="10.875" style="34" customWidth="true"/>
    <col min="7" max="7" width="10.25" style="35" customWidth="true"/>
    <col min="8" max="8" width="10.125" style="34" customWidth="true"/>
    <col min="9" max="9" width="7" style="34" customWidth="true"/>
    <col min="10" max="16384" width="8.88333333333333" style="34"/>
  </cols>
  <sheetData>
    <row r="1" s="34" customFormat="true" ht="21" customHeight="true" spans="1:7">
      <c r="A1" s="36" t="s">
        <v>145</v>
      </c>
      <c r="B1" s="36"/>
      <c r="C1" s="35"/>
      <c r="D1" s="35"/>
      <c r="G1" s="35"/>
    </row>
    <row r="2" s="34" customFormat="true" ht="25" customHeight="true" spans="1:9">
      <c r="A2" s="23" t="s">
        <v>146</v>
      </c>
      <c r="B2" s="23"/>
      <c r="C2" s="23"/>
      <c r="D2" s="23"/>
      <c r="E2" s="23"/>
      <c r="F2" s="23"/>
      <c r="G2" s="23"/>
      <c r="H2" s="23"/>
      <c r="I2" s="23"/>
    </row>
    <row r="3" s="34" customFormat="true" ht="15" customHeight="true" spans="1:9">
      <c r="A3" s="37"/>
      <c r="B3" s="37"/>
      <c r="C3" s="35"/>
      <c r="D3" s="35"/>
      <c r="G3" s="37" t="s">
        <v>2</v>
      </c>
      <c r="H3" s="37"/>
      <c r="I3" s="37"/>
    </row>
    <row r="4" s="34" customFormat="true" customHeight="true" spans="1:9">
      <c r="A4" s="27" t="s">
        <v>3</v>
      </c>
      <c r="B4" s="26" t="s">
        <v>5</v>
      </c>
      <c r="C4" s="27" t="s">
        <v>137</v>
      </c>
      <c r="D4" s="27" t="s">
        <v>6</v>
      </c>
      <c r="E4" s="27" t="s">
        <v>3</v>
      </c>
      <c r="F4" s="26" t="s">
        <v>5</v>
      </c>
      <c r="G4" s="27" t="s">
        <v>137</v>
      </c>
      <c r="H4" s="27" t="s">
        <v>6</v>
      </c>
      <c r="I4" s="27" t="s">
        <v>7</v>
      </c>
    </row>
    <row r="5" s="34" customFormat="true" ht="24" customHeight="true" spans="1:9">
      <c r="A5" s="28" t="s">
        <v>58</v>
      </c>
      <c r="B5" s="38">
        <f>SUM(B6:B10)</f>
        <v>110039</v>
      </c>
      <c r="C5" s="38">
        <f>SUM(C6:C10)</f>
        <v>108450</v>
      </c>
      <c r="D5" s="39">
        <f>IFERROR(((C5/B5)-1)*100,"")</f>
        <v>-1.44403347903925</v>
      </c>
      <c r="E5" s="28" t="s">
        <v>59</v>
      </c>
      <c r="F5" s="38">
        <f>SUM(F6:F12)</f>
        <v>86867</v>
      </c>
      <c r="G5" s="38">
        <f>SUM(G6:G12)</f>
        <v>62512</v>
      </c>
      <c r="H5" s="39">
        <f>IFERROR(((G5/F5)-1)*100,"")</f>
        <v>-28.0371142090783</v>
      </c>
      <c r="I5" s="42"/>
    </row>
    <row r="6" s="34" customFormat="true" ht="24" customHeight="true" spans="1:9">
      <c r="A6" s="28" t="s">
        <v>60</v>
      </c>
      <c r="B6" s="38">
        <f>'25年基金收支表'!C6</f>
        <v>18575</v>
      </c>
      <c r="C6" s="40">
        <v>30000</v>
      </c>
      <c r="D6" s="39">
        <f t="shared" ref="D6:D9" si="0">IFERROR(((C6/B6)-1)*100,"")</f>
        <v>61.507402422611</v>
      </c>
      <c r="E6" s="28" t="s">
        <v>61</v>
      </c>
      <c r="F6" s="38">
        <v>6560</v>
      </c>
      <c r="G6" s="40">
        <f>1640</f>
        <v>1640</v>
      </c>
      <c r="H6" s="39"/>
      <c r="I6" s="32"/>
    </row>
    <row r="7" s="34" customFormat="true" ht="24" customHeight="true" spans="1:9">
      <c r="A7" s="28" t="s">
        <v>62</v>
      </c>
      <c r="B7" s="38">
        <f>'25年基金收支表'!C7</f>
        <v>0</v>
      </c>
      <c r="C7" s="40"/>
      <c r="D7" s="39" t="str">
        <f t="shared" si="0"/>
        <v/>
      </c>
      <c r="E7" s="28" t="s">
        <v>63</v>
      </c>
      <c r="F7" s="38">
        <v>44956</v>
      </c>
      <c r="G7" s="38">
        <f>1359+20771</f>
        <v>22130</v>
      </c>
      <c r="H7" s="39"/>
      <c r="I7" s="32"/>
    </row>
    <row r="8" s="34" customFormat="true" ht="24" customHeight="true" spans="1:9">
      <c r="A8" s="28" t="s">
        <v>64</v>
      </c>
      <c r="B8" s="38">
        <f>'25年基金收支表'!C8</f>
        <v>2119</v>
      </c>
      <c r="C8" s="40">
        <v>2450</v>
      </c>
      <c r="D8" s="39">
        <f t="shared" si="0"/>
        <v>15.6205757432751</v>
      </c>
      <c r="E8" s="28" t="s">
        <v>65</v>
      </c>
      <c r="F8" s="38">
        <v>59</v>
      </c>
      <c r="G8" s="38">
        <f>39</f>
        <v>39</v>
      </c>
      <c r="H8" s="39"/>
      <c r="I8" s="32"/>
    </row>
    <row r="9" s="34" customFormat="true" ht="24" customHeight="true" spans="1:9">
      <c r="A9" s="28" t="s">
        <v>66</v>
      </c>
      <c r="B9" s="38">
        <f>'25年基金收支表'!C9</f>
        <v>9544</v>
      </c>
      <c r="C9" s="40">
        <v>10000</v>
      </c>
      <c r="D9" s="39">
        <f t="shared" si="0"/>
        <v>4.77787091366304</v>
      </c>
      <c r="E9" s="28" t="s">
        <v>67</v>
      </c>
      <c r="F9" s="38">
        <v>1161</v>
      </c>
      <c r="G9" s="38"/>
      <c r="H9" s="39"/>
      <c r="I9" s="32"/>
    </row>
    <row r="10" s="34" customFormat="true" ht="24" customHeight="true" spans="1:9">
      <c r="A10" s="28" t="s">
        <v>68</v>
      </c>
      <c r="B10" s="38">
        <f>'25年基金收支表'!C10</f>
        <v>79801</v>
      </c>
      <c r="C10" s="41">
        <v>66000</v>
      </c>
      <c r="D10" s="39"/>
      <c r="E10" s="28" t="s">
        <v>69</v>
      </c>
      <c r="F10" s="38">
        <v>30</v>
      </c>
      <c r="G10" s="38"/>
      <c r="H10" s="39"/>
      <c r="I10" s="32"/>
    </row>
    <row r="11" s="34" customFormat="true" ht="24" customHeight="true" spans="1:9">
      <c r="A11" s="42" t="s">
        <v>70</v>
      </c>
      <c r="B11" s="38">
        <f>'25年基金收支表'!C11</f>
        <v>11801</v>
      </c>
      <c r="C11" s="40">
        <v>10000</v>
      </c>
      <c r="D11" s="39">
        <f>IFERROR(((C11/B11)-1)*100,"")</f>
        <v>-15.2614185238539</v>
      </c>
      <c r="E11" s="28" t="s">
        <v>71</v>
      </c>
      <c r="F11" s="38">
        <v>23415</v>
      </c>
      <c r="G11" s="40">
        <f>11234+10000+5829</f>
        <v>27063</v>
      </c>
      <c r="H11" s="39"/>
      <c r="I11" s="32"/>
    </row>
    <row r="12" s="34" customFormat="true" ht="24" customHeight="true" spans="1:9">
      <c r="A12" s="28" t="s">
        <v>20</v>
      </c>
      <c r="B12" s="38">
        <f>B14+B13</f>
        <v>58548</v>
      </c>
      <c r="C12" s="40"/>
      <c r="D12" s="39"/>
      <c r="E12" s="28" t="s">
        <v>72</v>
      </c>
      <c r="F12" s="38">
        <v>10686</v>
      </c>
      <c r="G12" s="40">
        <f>11640</f>
        <v>11640</v>
      </c>
      <c r="H12" s="39"/>
      <c r="I12" s="42"/>
    </row>
    <row r="13" s="34" customFormat="true" ht="24" customHeight="true" spans="1:9">
      <c r="A13" s="28" t="s">
        <v>73</v>
      </c>
      <c r="B13" s="38">
        <f>'25年基金收支表'!C13</f>
        <v>22700</v>
      </c>
      <c r="C13" s="40"/>
      <c r="D13" s="39"/>
      <c r="E13" s="28" t="s">
        <v>74</v>
      </c>
      <c r="F13" s="38">
        <f>'25年基金收支表'!G13</f>
        <v>50</v>
      </c>
      <c r="G13" s="40">
        <v>50</v>
      </c>
      <c r="H13" s="44">
        <f>IFERROR(((G13/F13)-1)*100,"")</f>
        <v>0</v>
      </c>
      <c r="I13" s="32"/>
    </row>
    <row r="14" s="34" customFormat="true" ht="24" customHeight="true" spans="1:9">
      <c r="A14" s="28" t="s">
        <v>75</v>
      </c>
      <c r="B14" s="38">
        <f>'25年基金收支表'!C14</f>
        <v>35848</v>
      </c>
      <c r="C14" s="40"/>
      <c r="D14" s="39"/>
      <c r="E14" s="28" t="s">
        <v>76</v>
      </c>
      <c r="F14" s="38">
        <f>F15+F16</f>
        <v>23200</v>
      </c>
      <c r="G14" s="38">
        <f>G15+G16</f>
        <v>0</v>
      </c>
      <c r="H14" s="44"/>
      <c r="I14" s="32"/>
    </row>
    <row r="15" s="34" customFormat="true" ht="24" customHeight="true" spans="1:9">
      <c r="A15" s="28" t="s">
        <v>77</v>
      </c>
      <c r="B15" s="38">
        <f>'25年基金收支表'!C15</f>
        <v>0</v>
      </c>
      <c r="C15" s="40"/>
      <c r="D15" s="39"/>
      <c r="E15" s="28" t="s">
        <v>78</v>
      </c>
      <c r="F15" s="38">
        <f>'25年基金收支表'!G15</f>
        <v>22700</v>
      </c>
      <c r="G15" s="40"/>
      <c r="H15" s="44"/>
      <c r="I15" s="32"/>
    </row>
    <row r="16" s="34" customFormat="true" ht="24" customHeight="true" spans="1:9">
      <c r="A16" s="28" t="s">
        <v>28</v>
      </c>
      <c r="B16" s="38">
        <f>'25年基金收支表'!C16</f>
        <v>10049</v>
      </c>
      <c r="C16" s="40">
        <f>F18</f>
        <v>14281</v>
      </c>
      <c r="D16" s="39"/>
      <c r="E16" s="28" t="s">
        <v>79</v>
      </c>
      <c r="F16" s="38">
        <f>'25年基金收支表'!G16</f>
        <v>500</v>
      </c>
      <c r="G16" s="40"/>
      <c r="H16" s="44"/>
      <c r="I16" s="32"/>
    </row>
    <row r="17" s="34" customFormat="true" ht="24" customHeight="true" spans="1:9">
      <c r="A17" s="28"/>
      <c r="B17" s="38"/>
      <c r="C17" s="40"/>
      <c r="D17" s="39"/>
      <c r="E17" s="28" t="s">
        <v>80</v>
      </c>
      <c r="F17" s="38">
        <f>'25年基金收支表'!G17</f>
        <v>66039</v>
      </c>
      <c r="G17" s="44">
        <f>C19-G5-G13-G14-G18</f>
        <v>60169</v>
      </c>
      <c r="H17" s="39"/>
      <c r="I17" s="32"/>
    </row>
    <row r="18" s="34" customFormat="true" ht="24" customHeight="true" spans="1:9">
      <c r="A18" s="43"/>
      <c r="B18" s="43"/>
      <c r="C18" s="40"/>
      <c r="D18" s="39"/>
      <c r="E18" s="28" t="s">
        <v>52</v>
      </c>
      <c r="F18" s="38">
        <f>'25年基金收支表'!G18</f>
        <v>14281</v>
      </c>
      <c r="G18" s="40">
        <v>10000</v>
      </c>
      <c r="H18" s="39"/>
      <c r="I18" s="32"/>
    </row>
    <row r="19" s="34" customFormat="true" ht="24" customHeight="true" spans="1:9">
      <c r="A19" s="38" t="s">
        <v>81</v>
      </c>
      <c r="B19" s="38">
        <f>B5+B11+B12+B15+B16</f>
        <v>190437</v>
      </c>
      <c r="C19" s="38">
        <f>C5+C11+C12+C15+C16</f>
        <v>132731</v>
      </c>
      <c r="D19" s="39">
        <f>IFERROR(((C19/B19)-1)*100,"")</f>
        <v>-30.3018846127591</v>
      </c>
      <c r="E19" s="38" t="s">
        <v>54</v>
      </c>
      <c r="F19" s="38">
        <f>F5+F13+F14+F17+F18</f>
        <v>190437</v>
      </c>
      <c r="G19" s="44">
        <f>G5+G13+G14+G17+G18</f>
        <v>132731</v>
      </c>
      <c r="H19" s="39">
        <f t="shared" ref="H17:H19" si="1">IFERROR(((G19/F19)-1)*100,"")</f>
        <v>-30.3018846127591</v>
      </c>
      <c r="I19" s="32"/>
    </row>
    <row r="20" s="34" customFormat="true" customHeight="true" spans="4:7">
      <c r="D20" s="35"/>
      <c r="G20" s="35"/>
    </row>
    <row r="21" s="34" customFormat="true" customHeight="true" spans="3:7">
      <c r="C21" s="35"/>
      <c r="D21" s="35"/>
      <c r="G21" s="35"/>
    </row>
  </sheetData>
  <mergeCells count="3">
    <mergeCell ref="A1:B1"/>
    <mergeCell ref="A2:I2"/>
    <mergeCell ref="G3:I3"/>
  </mergeCells>
  <printOptions horizontalCentered="true"/>
  <pageMargins left="0.786805555555556" right="0.786805555555556" top="0.786805555555556" bottom="0.786805555555556" header="0.298611111111111" footer="0.511805555555556"/>
  <pageSetup paperSize="9" scale="97" firstPageNumber="20" fitToHeight="0" orientation="landscape" useFirstPageNumber="true" horizontalDpi="600"/>
  <headerFooter>
    <oddFooter>&amp;C&amp;"仿宋_GB2312"&amp;14-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0"/>
  <sheetViews>
    <sheetView showZeros="0" workbookViewId="0">
      <selection activeCell="A5" sqref="A5:F19"/>
    </sheetView>
  </sheetViews>
  <sheetFormatPr defaultColWidth="8.88333333333333" defaultRowHeight="13.5" outlineLevelCol="5"/>
  <cols>
    <col min="1" max="1" width="47.375" style="20" customWidth="true"/>
    <col min="2" max="2" width="11.6333333333333" style="20" customWidth="true"/>
    <col min="3" max="3" width="11.1333333333333" style="20" customWidth="true"/>
    <col min="4" max="4" width="38.5" style="20" customWidth="true"/>
    <col min="5" max="5" width="14.1333333333333" style="20" customWidth="true"/>
    <col min="6" max="6" width="13.3833333333333" style="20" customWidth="true"/>
    <col min="7" max="7" width="31.3833333333333" style="20" customWidth="true"/>
    <col min="8" max="16384" width="8.88333333333333" style="20"/>
  </cols>
  <sheetData>
    <row r="1" s="20" customFormat="true" spans="1:2">
      <c r="A1" s="22" t="s">
        <v>147</v>
      </c>
      <c r="B1" s="22"/>
    </row>
    <row r="2" s="20" customFormat="true" ht="26.25" spans="1:6">
      <c r="A2" s="23" t="s">
        <v>148</v>
      </c>
      <c r="B2" s="23"/>
      <c r="C2" s="23"/>
      <c r="D2" s="23"/>
      <c r="E2" s="23"/>
      <c r="F2" s="23"/>
    </row>
    <row r="3" s="20" customFormat="true" spans="1:6">
      <c r="A3" s="24"/>
      <c r="B3" s="24"/>
      <c r="F3" s="24" t="s">
        <v>2</v>
      </c>
    </row>
    <row r="4" s="20" customFormat="true" ht="36.95" customHeight="true" spans="1:6">
      <c r="A4" s="25" t="s">
        <v>3</v>
      </c>
      <c r="B4" s="26" t="s">
        <v>5</v>
      </c>
      <c r="C4" s="27" t="s">
        <v>137</v>
      </c>
      <c r="D4" s="25" t="s">
        <v>3</v>
      </c>
      <c r="E4" s="26" t="s">
        <v>5</v>
      </c>
      <c r="F4" s="27" t="s">
        <v>137</v>
      </c>
    </row>
    <row r="5" s="21" customFormat="true" ht="27" customHeight="true" spans="1:6">
      <c r="A5" s="28" t="s">
        <v>84</v>
      </c>
      <c r="B5" s="29">
        <f>B6+B10+B14+B15+B16</f>
        <v>0</v>
      </c>
      <c r="C5" s="29">
        <f>C6+C10+C14+C15+C16</f>
        <v>0</v>
      </c>
      <c r="D5" s="28" t="s">
        <v>85</v>
      </c>
      <c r="E5" s="31">
        <f>E6+E7</f>
        <v>26</v>
      </c>
      <c r="F5" s="31">
        <f>F6+F7</f>
        <v>30</v>
      </c>
    </row>
    <row r="6" s="20" customFormat="true" ht="20" customHeight="true" spans="1:6">
      <c r="A6" s="30" t="s">
        <v>86</v>
      </c>
      <c r="B6" s="31"/>
      <c r="C6" s="31"/>
      <c r="D6" s="30" t="s">
        <v>87</v>
      </c>
      <c r="E6" s="31"/>
      <c r="F6" s="31"/>
    </row>
    <row r="7" s="20" customFormat="true" ht="20" customHeight="true" spans="1:6">
      <c r="A7" s="30" t="s">
        <v>88</v>
      </c>
      <c r="B7" s="31"/>
      <c r="C7" s="31"/>
      <c r="D7" s="30" t="s">
        <v>89</v>
      </c>
      <c r="E7" s="31">
        <f>E8+E9+E10</f>
        <v>26</v>
      </c>
      <c r="F7" s="31">
        <f>F8+F9+F10</f>
        <v>30</v>
      </c>
    </row>
    <row r="8" s="20" customFormat="true" ht="20" customHeight="true" spans="1:6">
      <c r="A8" s="30" t="s">
        <v>90</v>
      </c>
      <c r="B8" s="31"/>
      <c r="C8" s="31"/>
      <c r="D8" s="30" t="s">
        <v>91</v>
      </c>
      <c r="E8" s="31">
        <v>26</v>
      </c>
      <c r="F8" s="31">
        <v>30</v>
      </c>
    </row>
    <row r="9" s="20" customFormat="true" ht="20" customHeight="true" spans="1:6">
      <c r="A9" s="30" t="s">
        <v>92</v>
      </c>
      <c r="B9" s="31"/>
      <c r="C9" s="31"/>
      <c r="D9" s="30" t="s">
        <v>93</v>
      </c>
      <c r="E9" s="31"/>
      <c r="F9" s="31"/>
    </row>
    <row r="10" s="20" customFormat="true" ht="20" customHeight="true" spans="1:6">
      <c r="A10" s="30" t="s">
        <v>94</v>
      </c>
      <c r="B10" s="31"/>
      <c r="C10" s="31"/>
      <c r="D10" s="30" t="s">
        <v>95</v>
      </c>
      <c r="E10" s="31"/>
      <c r="F10" s="31"/>
    </row>
    <row r="11" s="20" customFormat="true" ht="20" customHeight="true" spans="1:6">
      <c r="A11" s="28" t="s">
        <v>96</v>
      </c>
      <c r="B11" s="31"/>
      <c r="C11" s="31"/>
      <c r="D11" s="30" t="s">
        <v>97</v>
      </c>
      <c r="E11" s="31"/>
      <c r="F11" s="31"/>
    </row>
    <row r="12" s="20" customFormat="true" ht="20" customHeight="true" spans="1:6">
      <c r="A12" s="28" t="s">
        <v>98</v>
      </c>
      <c r="B12" s="31"/>
      <c r="C12" s="31"/>
      <c r="D12" s="32" t="s">
        <v>99</v>
      </c>
      <c r="E12" s="31"/>
      <c r="F12" s="31"/>
    </row>
    <row r="13" s="20" customFormat="true" ht="20" customHeight="true" spans="1:6">
      <c r="A13" s="28" t="s">
        <v>100</v>
      </c>
      <c r="B13" s="31"/>
      <c r="C13" s="31"/>
      <c r="D13" s="28" t="s">
        <v>101</v>
      </c>
      <c r="E13" s="31">
        <f>B19-E5</f>
        <v>29</v>
      </c>
      <c r="F13" s="31">
        <f>C19-F5</f>
        <v>37</v>
      </c>
    </row>
    <row r="14" ht="24" customHeight="true" spans="1:6">
      <c r="A14" s="30" t="s">
        <v>102</v>
      </c>
      <c r="B14" s="31"/>
      <c r="C14" s="31"/>
      <c r="D14" s="30"/>
      <c r="E14" s="31"/>
      <c r="F14" s="31"/>
    </row>
    <row r="15" ht="24" customHeight="true" spans="1:6">
      <c r="A15" s="30" t="s">
        <v>103</v>
      </c>
      <c r="B15" s="31"/>
      <c r="C15" s="31"/>
      <c r="D15" s="30"/>
      <c r="E15" s="31"/>
      <c r="F15" s="31"/>
    </row>
    <row r="16" ht="24" customHeight="true" spans="1:6">
      <c r="A16" s="30" t="s">
        <v>104</v>
      </c>
      <c r="B16" s="31"/>
      <c r="C16" s="31"/>
      <c r="D16" s="30"/>
      <c r="E16" s="31"/>
      <c r="F16" s="31"/>
    </row>
    <row r="17" ht="24" customHeight="true" spans="1:6">
      <c r="A17" s="28" t="s">
        <v>139</v>
      </c>
      <c r="B17" s="31">
        <v>38</v>
      </c>
      <c r="C17" s="31">
        <v>38</v>
      </c>
      <c r="D17" s="31"/>
      <c r="E17" s="31"/>
      <c r="F17" s="31"/>
    </row>
    <row r="18" ht="24" customHeight="true" spans="1:6">
      <c r="A18" s="30" t="s">
        <v>105</v>
      </c>
      <c r="B18" s="31">
        <v>17</v>
      </c>
      <c r="C18" s="31">
        <v>29</v>
      </c>
      <c r="D18" s="33"/>
      <c r="E18" s="33"/>
      <c r="F18" s="33"/>
    </row>
    <row r="19" ht="24" customHeight="true" spans="1:6">
      <c r="A19" s="31" t="s">
        <v>149</v>
      </c>
      <c r="B19" s="31">
        <f>B6+B10+B14+B15+B16+B17+B18</f>
        <v>55</v>
      </c>
      <c r="C19" s="31">
        <f>C6+C10+C14+C15+C16+C17+C18</f>
        <v>67</v>
      </c>
      <c r="D19" s="31" t="s">
        <v>150</v>
      </c>
      <c r="E19" s="31">
        <f>E5+E13</f>
        <v>55</v>
      </c>
      <c r="F19" s="31">
        <f>F5+F13</f>
        <v>67</v>
      </c>
    </row>
    <row r="20" ht="24" customHeight="true"/>
  </sheetData>
  <mergeCells count="1">
    <mergeCell ref="A2:F2"/>
  </mergeCells>
  <printOptions horizontalCentered="true"/>
  <pageMargins left="0.786805555555556" right="0.786805555555556" top="0.786805555555556" bottom="0.786805555555556" header="0.298611111111111" footer="0.511805555555556"/>
  <pageSetup paperSize="9" scale="96" firstPageNumber="21" fitToHeight="0" orientation="landscape" useFirstPageNumber="true" horizontalDpi="600"/>
  <headerFooter>
    <oddFooter>&amp;C&amp;"仿宋_GB2312"&amp;14-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3"/>
  <sheetViews>
    <sheetView showZeros="0" workbookViewId="0">
      <selection activeCell="A23" sqref="A23:I23"/>
    </sheetView>
  </sheetViews>
  <sheetFormatPr defaultColWidth="8.88333333333333" defaultRowHeight="13.5"/>
  <cols>
    <col min="1" max="1" width="34" style="1" customWidth="true"/>
    <col min="2" max="2" width="12.625" style="3" customWidth="true"/>
    <col min="3" max="3" width="12.3833333333333" style="3" customWidth="true"/>
    <col min="4" max="4" width="14.25" style="3" customWidth="true"/>
    <col min="5" max="5" width="15.75" style="3" customWidth="true"/>
    <col min="6" max="6" width="11.25" style="3" customWidth="true"/>
    <col min="7" max="7" width="12.8833333333333" style="3" customWidth="true"/>
    <col min="8" max="8" width="11.6333333333333" style="3" customWidth="true"/>
    <col min="9" max="9" width="12.6333333333333" style="3" customWidth="true"/>
    <col min="10" max="16384" width="8.88333333333333" style="1"/>
  </cols>
  <sheetData>
    <row r="1" s="1" customFormat="true" spans="1:9">
      <c r="A1" s="4" t="s">
        <v>151</v>
      </c>
      <c r="B1" s="3"/>
      <c r="C1" s="3"/>
      <c r="D1" s="3"/>
      <c r="E1" s="3"/>
      <c r="F1" s="3"/>
      <c r="G1" s="3"/>
      <c r="H1" s="3"/>
      <c r="I1" s="3"/>
    </row>
    <row r="2" s="1" customFormat="true" ht="26.25" spans="1:9">
      <c r="A2" s="5" t="s">
        <v>152</v>
      </c>
      <c r="B2" s="5"/>
      <c r="C2" s="5"/>
      <c r="D2" s="5"/>
      <c r="E2" s="5"/>
      <c r="F2" s="5"/>
      <c r="G2" s="5"/>
      <c r="H2" s="5"/>
      <c r="I2" s="5"/>
    </row>
    <row r="3" s="2" customFormat="true" ht="18" customHeight="true" spans="1:9">
      <c r="A3" s="6"/>
      <c r="B3" s="7"/>
      <c r="C3" s="8"/>
      <c r="D3" s="8"/>
      <c r="E3" s="8"/>
      <c r="F3" s="8"/>
      <c r="G3" s="8"/>
      <c r="H3" s="17" t="s">
        <v>2</v>
      </c>
      <c r="I3" s="17"/>
    </row>
    <row r="4" s="1" customFormat="true" ht="18" customHeight="true" spans="1:10">
      <c r="A4" s="9" t="s">
        <v>108</v>
      </c>
      <c r="B4" s="10" t="s">
        <v>109</v>
      </c>
      <c r="C4" s="11" t="s">
        <v>153</v>
      </c>
      <c r="D4" s="12" t="s">
        <v>154</v>
      </c>
      <c r="E4" s="12" t="s">
        <v>155</v>
      </c>
      <c r="F4" s="12" t="s">
        <v>156</v>
      </c>
      <c r="G4" s="18" t="s">
        <v>114</v>
      </c>
      <c r="H4" s="18" t="s">
        <v>115</v>
      </c>
      <c r="I4" s="18" t="s">
        <v>116</v>
      </c>
      <c r="J4" s="19"/>
    </row>
    <row r="5" s="1" customFormat="true" ht="18" customHeight="true" spans="1:10">
      <c r="A5" s="9"/>
      <c r="B5" s="10"/>
      <c r="C5" s="11" t="s">
        <v>157</v>
      </c>
      <c r="D5" s="12" t="s">
        <v>157</v>
      </c>
      <c r="E5" s="12" t="s">
        <v>158</v>
      </c>
      <c r="F5" s="12" t="s">
        <v>159</v>
      </c>
      <c r="G5" s="10"/>
      <c r="H5" s="10"/>
      <c r="I5" s="10"/>
      <c r="J5" s="19"/>
    </row>
    <row r="6" s="1" customFormat="true" ht="21" customHeight="true" spans="1:9">
      <c r="A6" s="13" t="s">
        <v>117</v>
      </c>
      <c r="B6" s="14">
        <v>42024.75</v>
      </c>
      <c r="C6" s="14"/>
      <c r="D6" s="14">
        <v>15338.71</v>
      </c>
      <c r="E6" s="14">
        <v>26686.04</v>
      </c>
      <c r="F6" s="14"/>
      <c r="G6" s="14"/>
      <c r="H6" s="14"/>
      <c r="I6" s="14"/>
    </row>
    <row r="7" s="1" customFormat="true" ht="21" customHeight="true" spans="1:9">
      <c r="A7" s="13" t="s">
        <v>118</v>
      </c>
      <c r="B7" s="14">
        <v>17993.15</v>
      </c>
      <c r="C7" s="14"/>
      <c r="D7" s="14">
        <v>8202.53</v>
      </c>
      <c r="E7" s="14">
        <v>9790.62</v>
      </c>
      <c r="F7" s="14"/>
      <c r="G7" s="14"/>
      <c r="H7" s="14"/>
      <c r="I7" s="14"/>
    </row>
    <row r="8" s="1" customFormat="true" ht="21" customHeight="true" spans="1:9">
      <c r="A8" s="13" t="s">
        <v>119</v>
      </c>
      <c r="B8" s="14">
        <v>63.88</v>
      </c>
      <c r="C8" s="14"/>
      <c r="D8" s="14">
        <v>50</v>
      </c>
      <c r="E8" s="14">
        <v>13.88</v>
      </c>
      <c r="F8" s="14"/>
      <c r="G8" s="14"/>
      <c r="H8" s="14"/>
      <c r="I8" s="14"/>
    </row>
    <row r="9" s="1" customFormat="true" ht="21" customHeight="true" spans="1:9">
      <c r="A9" s="13" t="s">
        <v>120</v>
      </c>
      <c r="B9" s="14">
        <v>23674.98</v>
      </c>
      <c r="C9" s="14"/>
      <c r="D9" s="14">
        <v>7074.98</v>
      </c>
      <c r="E9" s="14">
        <v>16600</v>
      </c>
      <c r="F9" s="14"/>
      <c r="G9" s="14"/>
      <c r="H9" s="14"/>
      <c r="I9" s="14"/>
    </row>
    <row r="10" s="1" customFormat="true" ht="21" customHeight="true" spans="1:9">
      <c r="A10" s="13" t="s">
        <v>121</v>
      </c>
      <c r="B10" s="14">
        <v>0</v>
      </c>
      <c r="C10" s="14"/>
      <c r="D10" s="14"/>
      <c r="E10" s="14"/>
      <c r="F10" s="14"/>
      <c r="G10" s="14"/>
      <c r="H10" s="14"/>
      <c r="I10" s="14"/>
    </row>
    <row r="11" s="1" customFormat="true" ht="21" customHeight="true" spans="1:9">
      <c r="A11" s="13" t="s">
        <v>122</v>
      </c>
      <c r="B11" s="14">
        <v>4.2</v>
      </c>
      <c r="C11" s="14"/>
      <c r="D11" s="14">
        <v>4.2</v>
      </c>
      <c r="E11" s="14"/>
      <c r="F11" s="14"/>
      <c r="G11" s="14"/>
      <c r="H11" s="14"/>
      <c r="I11" s="14"/>
    </row>
    <row r="12" s="1" customFormat="true" ht="21" customHeight="true" spans="1:9">
      <c r="A12" s="13" t="s">
        <v>123</v>
      </c>
      <c r="B12" s="14">
        <v>288.54</v>
      </c>
      <c r="C12" s="14"/>
      <c r="D12" s="14">
        <v>7</v>
      </c>
      <c r="E12" s="14">
        <v>281.54</v>
      </c>
      <c r="F12" s="14"/>
      <c r="G12" s="14"/>
      <c r="H12" s="14"/>
      <c r="I12" s="14"/>
    </row>
    <row r="13" s="1" customFormat="true" ht="21" customHeight="true" spans="1:9">
      <c r="A13" s="13" t="s">
        <v>124</v>
      </c>
      <c r="B13" s="14">
        <v>0</v>
      </c>
      <c r="C13" s="14"/>
      <c r="D13" s="14"/>
      <c r="E13" s="14"/>
      <c r="F13" s="14"/>
      <c r="G13" s="14"/>
      <c r="H13" s="14"/>
      <c r="I13" s="14"/>
    </row>
    <row r="14" s="1" customFormat="true" ht="21" customHeight="true" spans="1:9">
      <c r="A14" s="13" t="s">
        <v>125</v>
      </c>
      <c r="B14" s="14">
        <v>0</v>
      </c>
      <c r="C14" s="14"/>
      <c r="D14" s="14"/>
      <c r="E14" s="14"/>
      <c r="F14" s="14"/>
      <c r="G14" s="14"/>
      <c r="H14" s="14"/>
      <c r="I14" s="14"/>
    </row>
    <row r="15" s="1" customFormat="true" ht="21" customHeight="true" spans="1:9">
      <c r="A15" s="13" t="s">
        <v>126</v>
      </c>
      <c r="B15" s="14">
        <v>35098.89</v>
      </c>
      <c r="C15" s="14"/>
      <c r="D15" s="14">
        <v>8412.85</v>
      </c>
      <c r="E15" s="14">
        <v>26686.04</v>
      </c>
      <c r="F15" s="14"/>
      <c r="G15" s="14"/>
      <c r="H15" s="14"/>
      <c r="I15" s="14"/>
    </row>
    <row r="16" s="1" customFormat="true" ht="21" customHeight="true" spans="1:9">
      <c r="A16" s="13" t="s">
        <v>127</v>
      </c>
      <c r="B16" s="14">
        <v>34896.23</v>
      </c>
      <c r="C16" s="14"/>
      <c r="D16" s="14">
        <v>8376.85</v>
      </c>
      <c r="E16" s="14">
        <v>26519.38</v>
      </c>
      <c r="F16" s="14"/>
      <c r="G16" s="14"/>
      <c r="H16" s="14"/>
      <c r="I16" s="14"/>
    </row>
    <row r="17" s="1" customFormat="true" ht="21" customHeight="true" spans="1:9">
      <c r="A17" s="13" t="s">
        <v>128</v>
      </c>
      <c r="B17" s="14">
        <v>136.78</v>
      </c>
      <c r="C17" s="14"/>
      <c r="D17" s="14">
        <v>16</v>
      </c>
      <c r="E17" s="14">
        <v>120.78</v>
      </c>
      <c r="F17" s="14"/>
      <c r="G17" s="14"/>
      <c r="H17" s="14"/>
      <c r="I17" s="14"/>
    </row>
    <row r="18" s="1" customFormat="true" ht="21" customHeight="true" spans="1:9">
      <c r="A18" s="13" t="s">
        <v>129</v>
      </c>
      <c r="B18" s="14">
        <v>65.88</v>
      </c>
      <c r="C18" s="14"/>
      <c r="D18" s="14">
        <v>20</v>
      </c>
      <c r="E18" s="14">
        <v>45.88</v>
      </c>
      <c r="F18" s="14"/>
      <c r="G18" s="14"/>
      <c r="H18" s="14"/>
      <c r="I18" s="14"/>
    </row>
    <row r="19" s="1" customFormat="true" ht="21" customHeight="true" spans="1:9">
      <c r="A19" s="13" t="s">
        <v>130</v>
      </c>
      <c r="B19" s="14">
        <v>0</v>
      </c>
      <c r="C19" s="14"/>
      <c r="D19" s="14"/>
      <c r="E19" s="14"/>
      <c r="F19" s="14"/>
      <c r="G19" s="14"/>
      <c r="H19" s="14"/>
      <c r="I19" s="14"/>
    </row>
    <row r="20" s="1" customFormat="true" ht="21" customHeight="true" spans="1:9">
      <c r="A20" s="13" t="s">
        <v>131</v>
      </c>
      <c r="B20" s="14">
        <v>0</v>
      </c>
      <c r="C20" s="14"/>
      <c r="D20" s="14"/>
      <c r="E20" s="14"/>
      <c r="F20" s="14"/>
      <c r="G20" s="14"/>
      <c r="H20" s="14"/>
      <c r="I20" s="14"/>
    </row>
    <row r="21" s="1" customFormat="true" ht="21" customHeight="true" spans="1:9">
      <c r="A21" s="13" t="s">
        <v>132</v>
      </c>
      <c r="B21" s="14">
        <v>6925.86</v>
      </c>
      <c r="C21" s="14"/>
      <c r="D21" s="14">
        <v>6925.86</v>
      </c>
      <c r="E21" s="14">
        <v>0</v>
      </c>
      <c r="F21" s="14"/>
      <c r="G21" s="14"/>
      <c r="H21" s="14"/>
      <c r="I21" s="14"/>
    </row>
    <row r="22" s="1" customFormat="true" ht="21" customHeight="true" spans="1:9">
      <c r="A22" s="13" t="s">
        <v>133</v>
      </c>
      <c r="B22" s="14">
        <v>38403.53</v>
      </c>
      <c r="C22" s="14"/>
      <c r="D22" s="14">
        <v>35654.89</v>
      </c>
      <c r="E22" s="14">
        <v>2748.64</v>
      </c>
      <c r="F22" s="14"/>
      <c r="G22" s="14"/>
      <c r="H22" s="14"/>
      <c r="I22" s="14"/>
    </row>
    <row r="23" s="1" customFormat="true" ht="26" customHeight="true" spans="1:9">
      <c r="A23" s="15" t="s">
        <v>134</v>
      </c>
      <c r="B23" s="16"/>
      <c r="C23" s="16"/>
      <c r="D23" s="16"/>
      <c r="E23" s="16"/>
      <c r="F23" s="16"/>
      <c r="G23" s="16"/>
      <c r="H23" s="16"/>
      <c r="I23" s="16"/>
    </row>
  </sheetData>
  <mergeCells count="8">
    <mergeCell ref="A2:I2"/>
    <mergeCell ref="H3:I3"/>
    <mergeCell ref="A23:I23"/>
    <mergeCell ref="A4:A5"/>
    <mergeCell ref="B4:B5"/>
    <mergeCell ref="G4:G5"/>
    <mergeCell ref="H4:H5"/>
    <mergeCell ref="I4:I5"/>
  </mergeCells>
  <printOptions horizontalCentered="true"/>
  <pageMargins left="0.786805555555556" right="0.786805555555556" top="0.786805555555556" bottom="0.786805555555556" header="0.298611111111111" footer="0.511805555555556"/>
  <pageSetup paperSize="9" scale="95" firstPageNumber="22" fitToHeight="0" orientation="landscape" useFirstPageNumber="true" horizontalDpi="600"/>
  <headerFooter>
    <oddFooter>&amp;C&amp;"仿宋_GB2312"&amp;14-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25年公共预算收支表</vt:lpstr>
      <vt:lpstr>25年基金收支表</vt:lpstr>
      <vt:lpstr>25年国资收支表</vt:lpstr>
      <vt:lpstr>25年社保基金收支表</vt:lpstr>
      <vt:lpstr>26年公共收支</vt:lpstr>
      <vt:lpstr>26年基金收支</vt:lpstr>
      <vt:lpstr>26年国资收支</vt:lpstr>
      <vt:lpstr>26年社保基金收支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2021-01-07T08:18:00Z</dcterms:created>
  <cp:lastPrinted>2021-02-12T15:47:00Z</cp:lastPrinted>
  <dcterms:modified xsi:type="dcterms:W3CDTF">2026-01-23T16:55:35Z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D17780166CB74613BCA9ADA24F158A5A_13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