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27945" windowHeight="11925" tabRatio="886" activeTab="6"/>
  </bookViews>
  <sheets>
    <sheet name="2025年一般公共预算收支" sheetId="1" r:id="rId1"/>
    <sheet name="2025年地方一般公共预算收入" sheetId="3" r:id="rId2"/>
    <sheet name="2025年一般公共预算支出" sheetId="2" r:id="rId3"/>
    <sheet name="2025年政府性基金预算" sheetId="4" r:id="rId4"/>
    <sheet name="2025年国有资本经营" sheetId="5" r:id="rId5"/>
    <sheet name="2025年社会保险基金" sheetId="6" r:id="rId6"/>
    <sheet name="2025年上级转移支付明细表" sheetId="9" r:id="rId7"/>
  </sheets>
  <externalReferences>
    <externalReference r:id="rId8"/>
    <externalReference r:id="rId9"/>
  </externalReferences>
  <definedNames>
    <definedName name="_xlnm.Print_Area" localSheetId="3">'2025年政府性基金预算'!$A$1:$H$19</definedName>
    <definedName name="_xlnm.Print_Titles" localSheetId="2">'2025年一般公共预算支出'!$1:$4</definedName>
    <definedName name="_xlnm.Print_Area" localSheetId="2">'2025年一般公共预算支出'!$A$1:$D$26</definedName>
    <definedName name="_xlnm.Print_Area" localSheetId="0">'2025年一般公共预算收支'!$A$1:$H$20</definedName>
    <definedName name="_xlnm.Print_Area" localSheetId="5">'2025年社会保险基金'!$A$1:$I$21</definedName>
    <definedName name="_xlnm.Print_Titles" localSheetId="6">'2025年上级转移支付明细表'!$1:$4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<sst xmlns="http://schemas.openxmlformats.org/spreadsheetml/2006/main" count="233" uniqueCount="201">
  <si>
    <t>附件1</t>
  </si>
  <si>
    <t>2025年一般公共预算收支决算总表</t>
  </si>
  <si>
    <t xml:space="preserve">编制：津市市财政局   </t>
  </si>
  <si>
    <t>金额单位：万元</t>
  </si>
  <si>
    <t>预算科目</t>
  </si>
  <si>
    <t>2024年
决算数</t>
  </si>
  <si>
    <t>2025年
调整预算数</t>
  </si>
  <si>
    <t>2025年
决算数</t>
  </si>
  <si>
    <t>一、地方一般公共预算收入</t>
  </si>
  <si>
    <t>一、一般公共预算支出</t>
  </si>
  <si>
    <t xml:space="preserve">    1.税收收入</t>
  </si>
  <si>
    <t>二、上解支出</t>
  </si>
  <si>
    <t xml:space="preserve">    2.非税收入</t>
  </si>
  <si>
    <t xml:space="preserve">    1.体制上解</t>
  </si>
  <si>
    <t>二、上级补助收入</t>
  </si>
  <si>
    <t xml:space="preserve">    2.专项上解</t>
  </si>
  <si>
    <t xml:space="preserve">    1.一般性转移支付收入（含返还性收入）</t>
  </si>
  <si>
    <t>三、地方政府一般债务还本支出</t>
  </si>
  <si>
    <t xml:space="preserve">    2.专项转移支付收入</t>
  </si>
  <si>
    <t>四、安排预算稳定调节基金</t>
  </si>
  <si>
    <t>三、债务转贷收入</t>
  </si>
  <si>
    <t>五、结转下年支出</t>
  </si>
  <si>
    <t xml:space="preserve">    1.再融资一般债券收入</t>
  </si>
  <si>
    <t xml:space="preserve">    2.新增一般债券收入</t>
  </si>
  <si>
    <t>四、调入资金</t>
  </si>
  <si>
    <t xml:space="preserve">    1.政府性基金调入</t>
  </si>
  <si>
    <t xml:space="preserve">    2.国有资本经营调入</t>
  </si>
  <si>
    <t xml:space="preserve">    3.其他资金调入（存量）</t>
  </si>
  <si>
    <t>五、动用预算稳定调节基金</t>
  </si>
  <si>
    <t>六、上年结转</t>
  </si>
  <si>
    <t>收入总计</t>
  </si>
  <si>
    <t>支出总计</t>
  </si>
  <si>
    <t>附件2</t>
  </si>
  <si>
    <t>2025年地方一般公共预算收入决算情况表</t>
  </si>
  <si>
    <t xml:space="preserve">编制：津市市财政局                                                                                                     </t>
  </si>
  <si>
    <t>收入类别</t>
  </si>
  <si>
    <t>2024年</t>
  </si>
  <si>
    <t>2025年</t>
  </si>
  <si>
    <t>增减%</t>
  </si>
  <si>
    <t>决算数</t>
  </si>
  <si>
    <t>（一）税收收入</t>
  </si>
  <si>
    <t xml:space="preserve">  增值税</t>
  </si>
  <si>
    <t xml:space="preserve">  企业所得税</t>
  </si>
  <si>
    <t xml:space="preserve">  个人所得税</t>
  </si>
  <si>
    <t xml:space="preserve">  资源税</t>
  </si>
  <si>
    <t xml:space="preserve">  城市维护建设税</t>
  </si>
  <si>
    <t xml:space="preserve">  房产税</t>
  </si>
  <si>
    <t xml:space="preserve">  印花税</t>
  </si>
  <si>
    <t xml:space="preserve">  城镇土地使用税</t>
  </si>
  <si>
    <t xml:space="preserve">  土地增值税</t>
  </si>
  <si>
    <t xml:space="preserve">  车船税</t>
  </si>
  <si>
    <t xml:space="preserve">  耕地占用税</t>
  </si>
  <si>
    <t xml:space="preserve">  契税</t>
  </si>
  <si>
    <t xml:space="preserve">  环境保护税</t>
  </si>
  <si>
    <t>（二）非税收入</t>
  </si>
  <si>
    <t xml:space="preserve">  专项收入</t>
  </si>
  <si>
    <t xml:space="preserve">  行政事业性收费收入</t>
  </si>
  <si>
    <t xml:space="preserve">  罚没收入</t>
  </si>
  <si>
    <t xml:space="preserve">  国有资源(资产)有偿使用收入</t>
  </si>
  <si>
    <t xml:space="preserve">  其他收入</t>
  </si>
  <si>
    <t>合计</t>
  </si>
  <si>
    <t>附件3</t>
  </si>
  <si>
    <t>2025年一般公共预算支出决算情况表</t>
  </si>
  <si>
    <t xml:space="preserve">编制：津市市财政局                                                                                                               </t>
  </si>
  <si>
    <t>比上年增减%</t>
  </si>
  <si>
    <t>一、一般公共服务</t>
  </si>
  <si>
    <t>二、国防</t>
  </si>
  <si>
    <t>三、公共安全</t>
  </si>
  <si>
    <t>四、教育</t>
  </si>
  <si>
    <t>五、科学技术</t>
  </si>
  <si>
    <t>六、文化体育与传媒</t>
  </si>
  <si>
    <t>七、社会保障和就业</t>
  </si>
  <si>
    <t>八、卫生健康</t>
  </si>
  <si>
    <t>九、节能环保</t>
  </si>
  <si>
    <t>十、城乡社区</t>
  </si>
  <si>
    <t>十一、农林水</t>
  </si>
  <si>
    <t>十二、交通运输</t>
  </si>
  <si>
    <t>十三、资源勘探电力信息等</t>
  </si>
  <si>
    <t>十四、商业服务业等事务</t>
  </si>
  <si>
    <t>十五、金融支出</t>
  </si>
  <si>
    <t>十六、自然资源海洋气象等支出</t>
  </si>
  <si>
    <t>十七、住房保障支出</t>
  </si>
  <si>
    <t>十八、粮油物资管理事务</t>
  </si>
  <si>
    <t>十九、灾害防治及应急管理支出</t>
  </si>
  <si>
    <t>二十、其他支出</t>
  </si>
  <si>
    <t>二十一、债务付息支出</t>
  </si>
  <si>
    <t>附件4</t>
  </si>
  <si>
    <t>2025年政府性基金预算收支决算情况表</t>
  </si>
  <si>
    <t xml:space="preserve">编制：津市市财政局                                                                                                                  </t>
  </si>
  <si>
    <t>一、农业土地开发资金收入</t>
  </si>
  <si>
    <t>一、文化体育与传媒</t>
  </si>
  <si>
    <t>二、国有土地使用权出让收入</t>
  </si>
  <si>
    <t>二、社会保障和就业</t>
  </si>
  <si>
    <t>三、城市基础设施配套费</t>
  </si>
  <si>
    <t>三、城乡社区事务</t>
  </si>
  <si>
    <t>四、农业土地开发基金</t>
  </si>
  <si>
    <t>四、农林水事务</t>
  </si>
  <si>
    <t>五、污水处理费收入</t>
  </si>
  <si>
    <t>五、资源勘探工业信息等支出</t>
  </si>
  <si>
    <t>六、其他政府性基金收入</t>
  </si>
  <si>
    <t>六、其他支出</t>
  </si>
  <si>
    <t>七、专项债务对应项目专项收入</t>
  </si>
  <si>
    <t>七、债务付息支出</t>
  </si>
  <si>
    <t>政府性基金收入小计</t>
  </si>
  <si>
    <t>政府性基金支出小计</t>
  </si>
  <si>
    <t>八、上级补助收入</t>
  </si>
  <si>
    <t>九、上解支出</t>
  </si>
  <si>
    <t>九、专项债务转贷收入</t>
  </si>
  <si>
    <t>十、调出资金</t>
  </si>
  <si>
    <t xml:space="preserve">  1.再融资专项债券收入</t>
  </si>
  <si>
    <t>十一、地方政府专项债务还本支出</t>
  </si>
  <si>
    <t xml:space="preserve">  2.新增专项债券收入</t>
  </si>
  <si>
    <t>十二、 结转下年支出</t>
  </si>
  <si>
    <t>十、上年结转</t>
  </si>
  <si>
    <t>十一、调入资金</t>
  </si>
  <si>
    <t>附件5</t>
  </si>
  <si>
    <t>2025年国有资本经营预算收支决算情况表</t>
  </si>
  <si>
    <t xml:space="preserve">编制：津市市财政局                                                                                                          </t>
  </si>
  <si>
    <t xml:space="preserve"> 金额单位：万元</t>
  </si>
  <si>
    <t>项    目</t>
  </si>
  <si>
    <t>项     目</t>
  </si>
  <si>
    <t>一、利润收入</t>
  </si>
  <si>
    <t>一、解决历史遗留问题及改革成本支出</t>
  </si>
  <si>
    <t>二、股利、股息收入</t>
  </si>
  <si>
    <t>二、国有企业资本金注入</t>
  </si>
  <si>
    <t>三、产权转让收入</t>
  </si>
  <si>
    <t>三、国有企业政策性补贴</t>
  </si>
  <si>
    <t>四、清算收入</t>
  </si>
  <si>
    <t>四、其他国有资本经营预算支出</t>
  </si>
  <si>
    <t>五、其他国有资本经营收入</t>
  </si>
  <si>
    <t>五、调出资金</t>
  </si>
  <si>
    <t>六、上级补助收入</t>
  </si>
  <si>
    <t>六、结转下年</t>
  </si>
  <si>
    <t>七、上年结转</t>
  </si>
  <si>
    <t>收 入 总 计</t>
  </si>
  <si>
    <t>支 出 总 计</t>
  </si>
  <si>
    <t>附件6</t>
  </si>
  <si>
    <t>2025年津市市社会保险基金预算收支决算情况表</t>
  </si>
  <si>
    <t xml:space="preserve">编制：津市市财政局                                                                                            </t>
  </si>
  <si>
    <t>金额单位:万元</t>
  </si>
  <si>
    <t>项目</t>
  </si>
  <si>
    <t>企业职工基本养老保险基金</t>
  </si>
  <si>
    <t>城乡居民基本养老保险基金</t>
  </si>
  <si>
    <t>机关事业单位基本养老保险基金</t>
  </si>
  <si>
    <t>职工基本医疗保险(含生育保险)基金</t>
  </si>
  <si>
    <t>城乡居民基本医疗保险基金</t>
  </si>
  <si>
    <t>工伤保险基金</t>
  </si>
  <si>
    <t>失业保险基金</t>
  </si>
  <si>
    <t>一、收入</t>
  </si>
  <si>
    <t xml:space="preserve">   其中:社会保险费收入</t>
  </si>
  <si>
    <t xml:space="preserve">      　财政补贴收入</t>
  </si>
  <si>
    <t xml:space="preserve">      　利息收入</t>
  </si>
  <si>
    <t xml:space="preserve">    　  委托投资收益</t>
  </si>
  <si>
    <t xml:space="preserve">        转移收入</t>
  </si>
  <si>
    <t xml:space="preserve">        其他收入</t>
  </si>
  <si>
    <t xml:space="preserve">        全国统筹调剂资金收入</t>
  </si>
  <si>
    <t xml:space="preserve">        集体补助收入</t>
  </si>
  <si>
    <t>二、支出</t>
  </si>
  <si>
    <t xml:space="preserve">   其中:社会保险待遇支出</t>
  </si>
  <si>
    <t xml:space="preserve">        转移支出</t>
  </si>
  <si>
    <t xml:space="preserve">        其他支出</t>
  </si>
  <si>
    <t xml:space="preserve">        全国统筹调剂资金支出</t>
  </si>
  <si>
    <t>三、本年收支结余</t>
  </si>
  <si>
    <t>四、年末滚存结余</t>
  </si>
  <si>
    <t>说明：企业职工基本养老保险基金、职工基本医疗保险基金、城乡居民基本医疗保险基金、工伤保险基金、失业保险基金已由上级部门统筹管理，收支执行情况由上级社保部门统一编制，此表未反映数据</t>
  </si>
  <si>
    <t>附件7</t>
  </si>
  <si>
    <t>2025年上级转移支付收入明细表</t>
  </si>
  <si>
    <t>编制：津市市财政局                                                                                                            金额单位：万元</t>
  </si>
  <si>
    <t>备注</t>
  </si>
  <si>
    <t>一、返还性收入</t>
  </si>
  <si>
    <t>所得税基数返还收入</t>
  </si>
  <si>
    <t>成品油税费改革税收返还收入</t>
  </si>
  <si>
    <t>增值税税收返还收入</t>
  </si>
  <si>
    <t>消费税税收返还收入</t>
  </si>
  <si>
    <t>增值税“五五分享”税收返还收入</t>
  </si>
  <si>
    <t>其他返还性收入</t>
  </si>
  <si>
    <t>二、一般性转移支付收入</t>
  </si>
  <si>
    <t>均衡性转移支付收入</t>
  </si>
  <si>
    <t>县级基本财力保障机制奖补资金收入</t>
  </si>
  <si>
    <t>结算补助收入</t>
  </si>
  <si>
    <t>资源枯竭型城市转移支付补助收入</t>
  </si>
  <si>
    <t>企业事业单位划转补助收入</t>
  </si>
  <si>
    <t>产粮(油)大县奖励资金收入</t>
  </si>
  <si>
    <t>固定数额补助收入</t>
  </si>
  <si>
    <t>革命老区转移支付收入</t>
  </si>
  <si>
    <t>巩固拓展脱贫攻坚成果衔接乡村振兴转移支付收入</t>
  </si>
  <si>
    <t>公共安全共同财政事权转移支付收入</t>
  </si>
  <si>
    <t>教育共同财政事权转移支付收入</t>
  </si>
  <si>
    <t>科学技术共同财政事权转移支付收入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</si>
  <si>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</si>
  <si>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</si>
  <si>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</si>
  <si>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</si>
  <si>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</si>
  <si>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</si>
  <si>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</si>
  <si>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粮油物资储备共同财政事权转移支付收入</t>
  </si>
  <si>
    <t>灾害防治及应急管理共同财政事权转移支付收入</t>
  </si>
  <si>
    <t>其他一般性转移支付收入</t>
  </si>
  <si>
    <t>三、专项转移支付收入</t>
  </si>
  <si>
    <t>其中：一般公共预算20117万元，政府性基金预算11801万元，国有资本经营预算38万元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</si>
</sst>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_ "/>
    <numFmt numFmtId="179" formatCode="0.0%"/>
  </numFmts>
  <fonts count="43">
    <font>
      <sz val="12"/>
      <name val="宋体"/>
      <charset val="134"/>
    </font>
    <font>
      <sz val="12"/>
      <name val="黑体"/>
      <charset val="134"/>
    </font>
    <font>
      <sz val="16"/>
      <color theme="1"/>
      <name val="黑体"/>
      <charset val="0"/>
    </font>
    <font>
      <sz val="20"/>
      <name val="方正小标宋简体"/>
      <charset val="134"/>
    </font>
    <font>
      <sz val="10"/>
      <name val="方正仿宋_GBK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6"/>
      <name val="黑体"/>
      <charset val="134"/>
    </font>
    <font>
      <sz val="10"/>
      <name val="宋体"/>
      <charset val="134"/>
    </font>
    <font>
      <sz val="11"/>
      <name val="黑体"/>
      <charset val="134"/>
    </font>
    <font>
      <b/>
      <sz val="11"/>
      <name val="宋体"/>
      <charset val="134"/>
    </font>
    <font>
      <sz val="10.5"/>
      <name val="宋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Helv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6" borderId="14" applyNumberFormat="0" applyAlignment="0" applyProtection="0">
      <alignment vertical="center"/>
    </xf>
    <xf numFmtId="0" fontId="33" fillId="7" borderId="16" applyNumberForma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/>
    <xf numFmtId="0" fontId="0" fillId="0" borderId="0"/>
    <xf numFmtId="0" fontId="42" fillId="0" borderId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/>
    <xf numFmtId="0" fontId="41" fillId="0" borderId="0">
      <alignment vertical="center"/>
    </xf>
    <xf numFmtId="0" fontId="40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2" borderId="0" xfId="0" applyFont="1" applyFill="1" applyBorder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0" fillId="2" borderId="0" xfId="0" applyFont="1" applyFill="1" applyBorder="1" applyAlignment="1">
      <alignment horizontal="center"/>
    </xf>
    <xf numFmtId="177" fontId="0" fillId="2" borderId="0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justify" vertical="center"/>
    </xf>
    <xf numFmtId="177" fontId="3" fillId="2" borderId="0" xfId="0" applyNumberFormat="1" applyFont="1" applyFill="1" applyBorder="1" applyAlignment="1" applyProtection="1">
      <alignment horizontal="center" vertical="center"/>
    </xf>
    <xf numFmtId="0" fontId="10" fillId="2" borderId="2" xfId="0" applyNumberFormat="1" applyFont="1" applyFill="1" applyBorder="1" applyAlignment="1" applyProtection="1">
      <alignment vertical="center"/>
    </xf>
    <xf numFmtId="177" fontId="10" fillId="2" borderId="2" xfId="0" applyNumberFormat="1" applyFont="1" applyFill="1" applyBorder="1" applyAlignment="1" applyProtection="1">
      <alignment vertical="center"/>
    </xf>
    <xf numFmtId="0" fontId="10" fillId="2" borderId="2" xfId="0" applyNumberFormat="1" applyFont="1" applyFill="1" applyBorder="1" applyAlignment="1" applyProtection="1">
      <alignment horizontal="right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0" fillId="2" borderId="0" xfId="0" applyFill="1">
      <alignment vertical="center"/>
    </xf>
    <xf numFmtId="0" fontId="9" fillId="2" borderId="0" xfId="0" applyFont="1" applyFill="1" applyAlignment="1">
      <alignment horizontal="justify" vertical="center"/>
    </xf>
    <xf numFmtId="0" fontId="3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177" fontId="16" fillId="2" borderId="1" xfId="0" applyNumberFormat="1" applyFont="1" applyFill="1" applyBorder="1" applyAlignment="1">
      <alignment horizontal="center" vertical="center"/>
    </xf>
    <xf numFmtId="179" fontId="0" fillId="2" borderId="0" xfId="3" applyNumberFormat="1" applyFill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176" fontId="17" fillId="2" borderId="1" xfId="0" applyNumberFormat="1" applyFont="1" applyFill="1" applyBorder="1" applyAlignment="1">
      <alignment horizontal="center" vertical="center"/>
    </xf>
    <xf numFmtId="177" fontId="17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177" fontId="18" fillId="2" borderId="1" xfId="0" applyNumberFormat="1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8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0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8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>
      <alignment vertical="center"/>
    </xf>
    <xf numFmtId="0" fontId="18" fillId="2" borderId="1" xfId="0" applyFont="1" applyFill="1" applyBorder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>
      <alignment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0" fontId="0" fillId="2" borderId="0" xfId="3" applyNumberFormat="1" applyFill="1">
      <alignment vertical="center"/>
    </xf>
    <xf numFmtId="176" fontId="0" fillId="2" borderId="0" xfId="1" applyNumberFormat="1" applyFill="1">
      <alignment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11 4" xfId="50"/>
    <cellStyle name="Normal" xfId="51"/>
    <cellStyle name="常规 4 2 2" xfId="52"/>
    <cellStyle name="常规_2015年调整预算表格-草稿1" xfId="53"/>
    <cellStyle name="常规 21" xfId="54"/>
    <cellStyle name="常规 23" xfId="55"/>
    <cellStyle name="常规 18" xfId="56"/>
    <cellStyle name="常规 5" xfId="57"/>
    <cellStyle name="常规 10" xfId="58"/>
    <cellStyle name="常规 8" xfId="59"/>
    <cellStyle name="常规 2 3" xfId="60"/>
    <cellStyle name="常规 17" xfId="61"/>
    <cellStyle name="常规 22" xfId="62"/>
  </cellStyle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25&#24180;&#25919;&#24220;&#24615;&#22522;&#37329;&#39044;&#31639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25&#24180;&#22269;&#26377;&#36164;&#26412;&#32463;&#3382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政府性基金预算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5年国有资本经营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H25"/>
  <sheetViews>
    <sheetView showZeros="0" workbookViewId="0">
      <selection activeCell="I1" sqref="I$1:M$1048576"/>
    </sheetView>
  </sheetViews>
  <sheetFormatPr defaultColWidth="9" defaultRowHeight="56.1" customHeight="1" outlineLevelCol="7"/>
  <cols>
    <col min="1" max="1" width="27.125" style="26" customWidth="1"/>
    <col min="2" max="2" width="13.125" style="26" customWidth="1"/>
    <col min="3" max="4" width="12.125" style="26" customWidth="1"/>
    <col min="5" max="5" width="29" style="26" customWidth="1"/>
    <col min="6" max="6" width="12.125" style="46" customWidth="1"/>
    <col min="7" max="7" width="12" style="26" customWidth="1"/>
    <col min="8" max="8" width="10.25" style="26" customWidth="1"/>
    <col min="9" max="206" width="13.625" style="26" customWidth="1"/>
    <col min="207" max="16336" width="13.625" style="26"/>
    <col min="16337" max="16384" width="9" style="26"/>
  </cols>
  <sheetData>
    <row r="1" ht="24" customHeight="1" spans="1:8">
      <c r="A1" s="27" t="s">
        <v>0</v>
      </c>
      <c r="B1" s="27"/>
    </row>
    <row r="2" ht="26" customHeight="1" spans="1:8">
      <c r="A2" s="28" t="s">
        <v>1</v>
      </c>
      <c r="B2" s="28"/>
      <c r="C2" s="28"/>
      <c r="D2" s="28"/>
      <c r="E2" s="28"/>
      <c r="F2" s="28"/>
      <c r="G2" s="28"/>
      <c r="H2" s="28"/>
    </row>
    <row r="3" ht="20" customHeight="1" spans="1:8">
      <c r="A3" s="82" t="s">
        <v>2</v>
      </c>
      <c r="B3" s="82"/>
      <c r="C3" s="83"/>
      <c r="D3" s="83"/>
      <c r="E3" s="83"/>
      <c r="F3" s="84"/>
      <c r="G3" s="83"/>
      <c r="H3" s="65" t="s">
        <v>3</v>
      </c>
    </row>
    <row r="4" ht="45" customHeight="1" spans="1:8">
      <c r="A4" s="31" t="s">
        <v>4</v>
      </c>
      <c r="B4" s="85" t="s">
        <v>5</v>
      </c>
      <c r="C4" s="31" t="s">
        <v>6</v>
      </c>
      <c r="D4" s="85" t="s">
        <v>7</v>
      </c>
      <c r="E4" s="86" t="s">
        <v>4</v>
      </c>
      <c r="F4" s="85" t="s">
        <v>5</v>
      </c>
      <c r="G4" s="31" t="s">
        <v>6</v>
      </c>
      <c r="H4" s="85" t="s">
        <v>7</v>
      </c>
    </row>
    <row r="5" s="80" customFormat="1" ht="22" customHeight="1" spans="1:8">
      <c r="A5" s="79" t="s">
        <v>8</v>
      </c>
      <c r="B5" s="87">
        <f>B6+B7</f>
        <v>59359</v>
      </c>
      <c r="C5" s="87">
        <f>C6+C7</f>
        <v>60843</v>
      </c>
      <c r="D5" s="87">
        <f>D6+D7</f>
        <v>61765</v>
      </c>
      <c r="E5" s="88" t="s">
        <v>9</v>
      </c>
      <c r="F5" s="87">
        <v>273052</v>
      </c>
      <c r="G5" s="87">
        <v>275689</v>
      </c>
      <c r="H5" s="87">
        <v>263936</v>
      </c>
    </row>
    <row r="6" s="81" customFormat="1" ht="22" customHeight="1" spans="1:8">
      <c r="A6" s="79" t="s">
        <v>10</v>
      </c>
      <c r="B6" s="87">
        <v>29352</v>
      </c>
      <c r="C6" s="89">
        <v>30380</v>
      </c>
      <c r="D6" s="87">
        <v>30013</v>
      </c>
      <c r="E6" s="88" t="s">
        <v>11</v>
      </c>
      <c r="F6" s="87">
        <f>F7+F8</f>
        <v>6715</v>
      </c>
      <c r="G6" s="87">
        <f>G7+G8</f>
        <v>6620</v>
      </c>
      <c r="H6" s="87">
        <f>H7+H8</f>
        <v>6716</v>
      </c>
    </row>
    <row r="7" s="81" customFormat="1" ht="22" customHeight="1" spans="1:8">
      <c r="A7" s="79" t="s">
        <v>12</v>
      </c>
      <c r="B7" s="87">
        <v>30007</v>
      </c>
      <c r="C7" s="89">
        <v>30463</v>
      </c>
      <c r="D7" s="87">
        <v>31752</v>
      </c>
      <c r="E7" s="88" t="s">
        <v>13</v>
      </c>
      <c r="F7" s="87">
        <v>726</v>
      </c>
      <c r="G7" s="89">
        <v>726</v>
      </c>
      <c r="H7" s="87">
        <v>726</v>
      </c>
    </row>
    <row r="8" s="81" customFormat="1" ht="19" customHeight="1" spans="1:8">
      <c r="A8" s="79" t="s">
        <v>14</v>
      </c>
      <c r="B8" s="87">
        <f>B9+B10</f>
        <v>137436</v>
      </c>
      <c r="C8" s="87">
        <f>C9+C10</f>
        <v>142793</v>
      </c>
      <c r="D8" s="87">
        <f>D9+D10</f>
        <v>134364</v>
      </c>
      <c r="E8" s="88" t="s">
        <v>15</v>
      </c>
      <c r="F8" s="87">
        <v>5989</v>
      </c>
      <c r="G8" s="89">
        <v>5894</v>
      </c>
      <c r="H8" s="87">
        <v>5990</v>
      </c>
    </row>
    <row r="9" s="81" customFormat="1" ht="31" customHeight="1" spans="1:8">
      <c r="A9" s="79" t="s">
        <v>16</v>
      </c>
      <c r="B9" s="87">
        <v>100072</v>
      </c>
      <c r="C9" s="90">
        <v>107793</v>
      </c>
      <c r="D9" s="87">
        <v>114247</v>
      </c>
      <c r="E9" s="88" t="s">
        <v>17</v>
      </c>
      <c r="F9" s="87">
        <v>54959</v>
      </c>
      <c r="G9" s="87">
        <v>21301</v>
      </c>
      <c r="H9" s="87">
        <v>39901</v>
      </c>
    </row>
    <row r="10" s="81" customFormat="1" ht="27" customHeight="1" spans="1:8">
      <c r="A10" s="79" t="s">
        <v>18</v>
      </c>
      <c r="B10" s="87">
        <v>37364</v>
      </c>
      <c r="C10" s="91">
        <v>35000</v>
      </c>
      <c r="D10" s="87">
        <v>20117</v>
      </c>
      <c r="E10" s="88" t="s">
        <v>19</v>
      </c>
      <c r="F10" s="87">
        <v>22056</v>
      </c>
      <c r="G10" s="87">
        <v>10000</v>
      </c>
      <c r="H10" s="87">
        <v>23882</v>
      </c>
    </row>
    <row r="11" s="81" customFormat="1" ht="22" customHeight="1" spans="1:8">
      <c r="A11" s="79" t="s">
        <v>20</v>
      </c>
      <c r="B11" s="87">
        <f>B12+B13</f>
        <v>69065</v>
      </c>
      <c r="C11" s="87">
        <f>C12+C13</f>
        <v>24870</v>
      </c>
      <c r="D11" s="87">
        <f>D12+D13</f>
        <v>43470</v>
      </c>
      <c r="E11" s="79" t="s">
        <v>21</v>
      </c>
      <c r="F11" s="87">
        <v>48193</v>
      </c>
      <c r="G11" s="87">
        <v>26973</v>
      </c>
      <c r="H11" s="87">
        <v>51345</v>
      </c>
    </row>
    <row r="12" s="81" customFormat="1" ht="22" customHeight="1" spans="1:8">
      <c r="A12" s="79" t="s">
        <v>22</v>
      </c>
      <c r="B12" s="87">
        <v>50365</v>
      </c>
      <c r="C12" s="89">
        <v>19170</v>
      </c>
      <c r="D12" s="87">
        <v>19170</v>
      </c>
      <c r="E12" s="35"/>
      <c r="F12" s="35"/>
      <c r="G12" s="35"/>
      <c r="H12" s="35"/>
    </row>
    <row r="13" s="81" customFormat="1" ht="22" customHeight="1" spans="1:8">
      <c r="A13" s="79" t="s">
        <v>23</v>
      </c>
      <c r="B13" s="87">
        <v>18700</v>
      </c>
      <c r="C13" s="89">
        <v>5700</v>
      </c>
      <c r="D13" s="87">
        <v>24300</v>
      </c>
      <c r="E13" s="92"/>
      <c r="F13" s="93"/>
      <c r="G13" s="93"/>
      <c r="H13" s="93"/>
    </row>
    <row r="14" s="81" customFormat="1" ht="22" customHeight="1" spans="1:8">
      <c r="A14" s="79" t="s">
        <v>24</v>
      </c>
      <c r="B14" s="87">
        <f>B15+B16+B17</f>
        <v>50124</v>
      </c>
      <c r="C14" s="87">
        <f>C15+C16+C17</f>
        <v>41828</v>
      </c>
      <c r="D14" s="87">
        <f>D15+D16+D17</f>
        <v>75932</v>
      </c>
      <c r="E14" s="35"/>
      <c r="F14" s="35"/>
      <c r="G14" s="35"/>
      <c r="H14" s="35"/>
    </row>
    <row r="15" s="81" customFormat="1" ht="22" customHeight="1" spans="1:8">
      <c r="A15" s="79" t="s">
        <v>25</v>
      </c>
      <c r="B15" s="87">
        <v>35962</v>
      </c>
      <c r="C15" s="87">
        <v>37153</v>
      </c>
      <c r="D15" s="87">
        <v>71052</v>
      </c>
      <c r="E15" s="92"/>
      <c r="F15" s="93"/>
      <c r="G15" s="93"/>
      <c r="H15" s="93"/>
    </row>
    <row r="16" s="81" customFormat="1" ht="22" customHeight="1" spans="1:8">
      <c r="A16" s="79" t="s">
        <v>26</v>
      </c>
      <c r="B16" s="87"/>
      <c r="C16" s="87"/>
      <c r="D16" s="87"/>
      <c r="E16" s="87"/>
      <c r="F16" s="87"/>
      <c r="G16" s="87"/>
      <c r="H16" s="87"/>
    </row>
    <row r="17" s="81" customFormat="1" ht="22" customHeight="1" spans="1:8">
      <c r="A17" s="79" t="s">
        <v>27</v>
      </c>
      <c r="B17" s="87">
        <v>14162</v>
      </c>
      <c r="C17" s="94">
        <v>4675</v>
      </c>
      <c r="D17" s="87">
        <v>4880</v>
      </c>
      <c r="E17" s="87"/>
      <c r="F17" s="87"/>
      <c r="G17" s="87"/>
      <c r="H17" s="87"/>
    </row>
    <row r="18" s="81" customFormat="1" ht="22" customHeight="1" spans="1:8">
      <c r="A18" s="79" t="s">
        <v>28</v>
      </c>
      <c r="B18" s="87">
        <v>31169</v>
      </c>
      <c r="C18" s="89">
        <v>22056</v>
      </c>
      <c r="D18" s="87">
        <v>22056</v>
      </c>
      <c r="E18" s="92"/>
      <c r="F18" s="93"/>
      <c r="G18" s="93"/>
      <c r="H18" s="93"/>
    </row>
    <row r="19" s="80" customFormat="1" ht="22" customHeight="1" spans="1:8">
      <c r="A19" s="79" t="s">
        <v>29</v>
      </c>
      <c r="B19" s="87">
        <v>57822</v>
      </c>
      <c r="C19" s="87">
        <f>F11</f>
        <v>48193</v>
      </c>
      <c r="D19" s="87">
        <v>48193</v>
      </c>
      <c r="E19" s="95"/>
      <c r="F19" s="95"/>
      <c r="G19" s="95"/>
      <c r="H19" s="95"/>
    </row>
    <row r="20" ht="31" customHeight="1" spans="1:8">
      <c r="A20" s="96" t="s">
        <v>30</v>
      </c>
      <c r="B20" s="97">
        <f>B5+B8+B11+B14+B18+B19</f>
        <v>404975</v>
      </c>
      <c r="C20" s="97">
        <f>C5+C8+C11+C14+C18+C19</f>
        <v>340583</v>
      </c>
      <c r="D20" s="97">
        <f>D5+D8+D11+D14+D18+D19</f>
        <v>385780</v>
      </c>
      <c r="E20" s="97" t="s">
        <v>31</v>
      </c>
      <c r="F20" s="97">
        <f>F5+F6+F9+F10+F11</f>
        <v>404975</v>
      </c>
      <c r="G20" s="97">
        <f>G5+G6+G9+G10+G11</f>
        <v>340583</v>
      </c>
      <c r="H20" s="97">
        <f>H5+H6+H9+H10+H11</f>
        <v>385780</v>
      </c>
    </row>
    <row r="21" customHeight="1" spans="1:8">
      <c r="G21" s="98"/>
    </row>
    <row r="22" customHeight="1" spans="1:8">
      <c r="G22" s="98"/>
      <c r="H22" s="99"/>
    </row>
    <row r="23" customHeight="1" spans="1:8">
      <c r="G23" s="98"/>
      <c r="H23" s="26" t="e">
        <f>H11+'[1]2025年政府性基金预算'!K17+'[2]2025年国有资本经营'!F11</f>
        <v>#REF!</v>
      </c>
    </row>
    <row r="24" customHeight="1" spans="1:8">
      <c r="G24" s="98"/>
      <c r="H24" s="26" t="e">
        <f>H22-H23</f>
        <v>#REF!</v>
      </c>
    </row>
    <row r="25" customHeight="1" spans="1:8">
      <c r="G25" s="98"/>
    </row>
  </sheetData>
  <mergeCells count="1">
    <mergeCell ref="A2:H2"/>
  </mergeCells>
  <printOptions horizontalCentered="1"/>
  <pageMargins left="0.786805555555556" right="0.786805555555556" top="0.786805555555556" bottom="0.786805555555556" header="0.236111111111111" footer="0.511805555555556"/>
  <pageSetup paperSize="9" scale="94" firstPageNumber="10" fitToHeight="0" orientation="landscape" useFirstPageNumber="1" horizontalDpi="600"/>
  <headerFooter alignWithMargins="0" scaleWithDoc="0">
    <oddFooter>&amp;C&amp;"仿宋_GB2312"&amp;14-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D26"/>
  <sheetViews>
    <sheetView showZeros="0" workbookViewId="0">
      <selection activeCell="B9" sqref="B9"/>
    </sheetView>
  </sheetViews>
  <sheetFormatPr defaultColWidth="17.625" defaultRowHeight="14.25" outlineLevelCol="3"/>
  <cols>
    <col min="1" max="1" width="47.375" style="26" customWidth="1"/>
    <col min="2" max="2" width="27" style="26" customWidth="1"/>
    <col min="3" max="3" width="23.625" style="26" customWidth="1"/>
    <col min="4" max="4" width="27.125" style="26" customWidth="1"/>
    <col min="5" max="16384" width="17.625" style="26"/>
  </cols>
  <sheetData>
    <row r="1" ht="20.25" spans="1:4">
      <c r="A1" s="27" t="s">
        <v>32</v>
      </c>
    </row>
    <row r="2" ht="27" spans="1:4">
      <c r="A2" s="28" t="s">
        <v>33</v>
      </c>
      <c r="B2" s="28"/>
      <c r="C2" s="28"/>
      <c r="D2" s="28"/>
    </row>
    <row r="3" spans="1:4">
      <c r="A3" s="64" t="s">
        <v>34</v>
      </c>
      <c r="B3" s="64"/>
      <c r="C3" s="64"/>
      <c r="D3" s="65" t="s">
        <v>3</v>
      </c>
    </row>
    <row r="4" ht="15.75" customHeight="1" spans="1:4">
      <c r="A4" s="66" t="s">
        <v>35</v>
      </c>
      <c r="B4" s="67" t="s">
        <v>36</v>
      </c>
      <c r="C4" s="67" t="s">
        <v>37</v>
      </c>
      <c r="D4" s="68" t="s">
        <v>38</v>
      </c>
    </row>
    <row r="5" spans="1:4">
      <c r="A5" s="69"/>
      <c r="B5" s="67" t="s">
        <v>39</v>
      </c>
      <c r="C5" s="67" t="s">
        <v>39</v>
      </c>
      <c r="D5" s="70"/>
    </row>
    <row r="6" ht="18" customHeight="1" spans="1:4">
      <c r="A6" s="71" t="s">
        <v>40</v>
      </c>
      <c r="B6" s="72">
        <f>SUM(B7:B19)</f>
        <v>29352</v>
      </c>
      <c r="C6" s="73">
        <f>SUM(C7:C19)</f>
        <v>30013</v>
      </c>
      <c r="D6" s="74">
        <f>(C6-B6)/B6*100</f>
        <v>2.25197601526301</v>
      </c>
    </row>
    <row r="7" ht="18" customHeight="1" spans="1:4">
      <c r="A7" s="75" t="s">
        <v>41</v>
      </c>
      <c r="B7" s="76">
        <v>12388</v>
      </c>
      <c r="C7" s="56">
        <v>8986</v>
      </c>
      <c r="D7" s="77">
        <f>(C7-B7)/B7*100</f>
        <v>-27.4620600581208</v>
      </c>
    </row>
    <row r="8" ht="19" customHeight="1" spans="1:4">
      <c r="A8" s="75" t="s">
        <v>42</v>
      </c>
      <c r="B8" s="76">
        <v>3456</v>
      </c>
      <c r="C8" s="56">
        <v>2960</v>
      </c>
      <c r="D8" s="77">
        <f t="shared" ref="D8:D26" si="0">(C8-B8)/B8*100</f>
        <v>-14.3518518518519</v>
      </c>
    </row>
    <row r="9" ht="18" customHeight="1" spans="1:4">
      <c r="A9" s="75" t="s">
        <v>43</v>
      </c>
      <c r="B9" s="76">
        <v>986</v>
      </c>
      <c r="C9" s="56">
        <v>919</v>
      </c>
      <c r="D9" s="77">
        <f t="shared" si="0"/>
        <v>-6.79513184584179</v>
      </c>
    </row>
    <row r="10" ht="18" customHeight="1" spans="1:4">
      <c r="A10" s="75" t="s">
        <v>44</v>
      </c>
      <c r="B10" s="76">
        <v>790</v>
      </c>
      <c r="C10" s="56">
        <v>711</v>
      </c>
      <c r="D10" s="77">
        <f t="shared" si="0"/>
        <v>-10</v>
      </c>
    </row>
    <row r="11" ht="18" customHeight="1" spans="1:4">
      <c r="A11" s="75" t="s">
        <v>45</v>
      </c>
      <c r="B11" s="76">
        <v>1854</v>
      </c>
      <c r="C11" s="56">
        <v>1407</v>
      </c>
      <c r="D11" s="77">
        <f t="shared" si="0"/>
        <v>-24.1100323624595</v>
      </c>
    </row>
    <row r="12" ht="18" customHeight="1" spans="1:4">
      <c r="A12" s="75" t="s">
        <v>46</v>
      </c>
      <c r="B12" s="76">
        <v>2968</v>
      </c>
      <c r="C12" s="56">
        <v>6021</v>
      </c>
      <c r="D12" s="77">
        <f t="shared" si="0"/>
        <v>102.863881401617</v>
      </c>
    </row>
    <row r="13" ht="18" customHeight="1" spans="1:4">
      <c r="A13" s="75" t="s">
        <v>47</v>
      </c>
      <c r="B13" s="76">
        <v>673</v>
      </c>
      <c r="C13" s="56">
        <v>858</v>
      </c>
      <c r="D13" s="77">
        <f t="shared" si="0"/>
        <v>27.4888558692422</v>
      </c>
    </row>
    <row r="14" ht="18" customHeight="1" spans="1:4">
      <c r="A14" s="75" t="s">
        <v>48</v>
      </c>
      <c r="B14" s="76">
        <v>1463</v>
      </c>
      <c r="C14" s="56">
        <v>1844</v>
      </c>
      <c r="D14" s="77">
        <f t="shared" si="0"/>
        <v>26.0423786739576</v>
      </c>
    </row>
    <row r="15" ht="18" customHeight="1" spans="1:4">
      <c r="A15" s="75" t="s">
        <v>49</v>
      </c>
      <c r="B15" s="76">
        <v>299</v>
      </c>
      <c r="C15" s="56">
        <v>976</v>
      </c>
      <c r="D15" s="77">
        <f t="shared" si="0"/>
        <v>226.421404682274</v>
      </c>
    </row>
    <row r="16" ht="18" customHeight="1" spans="1:4">
      <c r="A16" s="75" t="s">
        <v>50</v>
      </c>
      <c r="B16" s="76">
        <v>1059</v>
      </c>
      <c r="C16" s="56">
        <v>1093</v>
      </c>
      <c r="D16" s="77">
        <f t="shared" si="0"/>
        <v>3.21057601510859</v>
      </c>
    </row>
    <row r="17" ht="18" customHeight="1" spans="1:4">
      <c r="A17" s="75" t="s">
        <v>51</v>
      </c>
      <c r="B17" s="76">
        <v>208</v>
      </c>
      <c r="C17" s="56">
        <v>2519</v>
      </c>
      <c r="D17" s="77">
        <f t="shared" si="0"/>
        <v>1111.05769230769</v>
      </c>
    </row>
    <row r="18" ht="18" customHeight="1" spans="1:4">
      <c r="A18" s="75" t="s">
        <v>52</v>
      </c>
      <c r="B18" s="76">
        <v>3136</v>
      </c>
      <c r="C18" s="56">
        <v>1673</v>
      </c>
      <c r="D18" s="77">
        <f t="shared" si="0"/>
        <v>-46.6517857142857</v>
      </c>
    </row>
    <row r="19" ht="18" customHeight="1" spans="1:4">
      <c r="A19" s="75" t="s">
        <v>53</v>
      </c>
      <c r="B19" s="76">
        <v>72</v>
      </c>
      <c r="C19" s="56">
        <v>46</v>
      </c>
      <c r="D19" s="77">
        <f t="shared" si="0"/>
        <v>-36.1111111111111</v>
      </c>
    </row>
    <row r="20" ht="18" customHeight="1" spans="1:4">
      <c r="A20" s="71" t="s">
        <v>54</v>
      </c>
      <c r="B20" s="72">
        <f>SUM(B21:B25)</f>
        <v>30007</v>
      </c>
      <c r="C20" s="78">
        <f>SUM(C21:C25)</f>
        <v>31752</v>
      </c>
      <c r="D20" s="74">
        <f t="shared" si="0"/>
        <v>5.81530976105575</v>
      </c>
    </row>
    <row r="21" ht="18" customHeight="1" spans="1:4">
      <c r="A21" s="75" t="s">
        <v>55</v>
      </c>
      <c r="B21" s="76">
        <v>3016</v>
      </c>
      <c r="C21" s="56">
        <v>2370</v>
      </c>
      <c r="D21" s="77">
        <f t="shared" si="0"/>
        <v>-21.4190981432361</v>
      </c>
    </row>
    <row r="22" ht="18" customHeight="1" spans="1:4">
      <c r="A22" s="75" t="s">
        <v>56</v>
      </c>
      <c r="B22" s="76">
        <v>6126</v>
      </c>
      <c r="C22" s="56">
        <v>4134</v>
      </c>
      <c r="D22" s="77">
        <f t="shared" si="0"/>
        <v>-32.5171400587659</v>
      </c>
    </row>
    <row r="23" ht="18" customHeight="1" spans="1:4">
      <c r="A23" s="75" t="s">
        <v>57</v>
      </c>
      <c r="B23" s="76">
        <v>3787</v>
      </c>
      <c r="C23" s="56">
        <v>9195</v>
      </c>
      <c r="D23" s="77">
        <f t="shared" si="0"/>
        <v>142.8043306047</v>
      </c>
    </row>
    <row r="24" ht="18" customHeight="1" spans="1:4">
      <c r="A24" s="79" t="s">
        <v>58</v>
      </c>
      <c r="B24" s="76">
        <v>16748</v>
      </c>
      <c r="C24" s="56">
        <v>15613</v>
      </c>
      <c r="D24" s="77">
        <f t="shared" si="0"/>
        <v>-6.77692858848818</v>
      </c>
    </row>
    <row r="25" ht="18" customHeight="1" spans="1:4">
      <c r="A25" s="75" t="s">
        <v>59</v>
      </c>
      <c r="B25" s="76">
        <v>330</v>
      </c>
      <c r="C25" s="56">
        <v>440</v>
      </c>
      <c r="D25" s="77">
        <f t="shared" si="0"/>
        <v>33.3333333333333</v>
      </c>
    </row>
    <row r="26" ht="18" customHeight="1" spans="1:4">
      <c r="A26" s="72" t="s">
        <v>60</v>
      </c>
      <c r="B26" s="72">
        <f>B6+B20</f>
        <v>59359</v>
      </c>
      <c r="C26" s="73">
        <f>C6+C20</f>
        <v>61765</v>
      </c>
      <c r="D26" s="74">
        <f t="shared" si="0"/>
        <v>4.05330278475042</v>
      </c>
    </row>
  </sheetData>
  <mergeCells count="3">
    <mergeCell ref="A2:D2"/>
    <mergeCell ref="A4:A5"/>
    <mergeCell ref="D4:D5"/>
  </mergeCells>
  <printOptions horizontalCentered="1"/>
  <pageMargins left="0.786805555555556" right="0.786805555555556" top="0.786805555555556" bottom="0.786805555555556" header="0.236111111111111" footer="0.511805555555556"/>
  <pageSetup paperSize="9" scale="96" firstPageNumber="11" fitToHeight="0" orientation="landscape" useFirstPageNumber="1" horizontalDpi="600"/>
  <headerFooter alignWithMargins="0" scaleWithDoc="0">
    <oddFooter>&amp;C&amp;"仿宋_GB2312"&amp;14-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D30"/>
  <sheetViews>
    <sheetView showZeros="0" workbookViewId="0">
      <selection activeCell="A2" sqref="A2:D2"/>
    </sheetView>
  </sheetViews>
  <sheetFormatPr defaultColWidth="18.375" defaultRowHeight="24.95" customHeight="1" outlineLevelCol="3"/>
  <cols>
    <col min="1" max="1" width="50.25" style="47" customWidth="1"/>
    <col min="2" max="2" width="25.25" style="26" customWidth="1"/>
    <col min="3" max="3" width="24.25" style="26" customWidth="1"/>
    <col min="4" max="4" width="24.75" style="26" customWidth="1"/>
    <col min="5" max="16384" width="18.375" style="26"/>
  </cols>
  <sheetData>
    <row r="1" ht="21" customHeight="1" spans="1:4">
      <c r="A1" s="48" t="s">
        <v>61</v>
      </c>
    </row>
    <row r="2" ht="22" customHeight="1" spans="1:4">
      <c r="A2" s="49" t="s">
        <v>62</v>
      </c>
      <c r="B2" s="28"/>
      <c r="C2" s="28"/>
      <c r="D2" s="28"/>
    </row>
    <row r="3" ht="23" customHeight="1" spans="1:4">
      <c r="A3" s="50" t="s">
        <v>63</v>
      </c>
      <c r="B3" s="50"/>
      <c r="C3" s="50"/>
      <c r="D3" s="51" t="s">
        <v>3</v>
      </c>
    </row>
    <row r="4" s="46" customFormat="1" ht="31" customHeight="1" spans="1:4">
      <c r="A4" s="52" t="s">
        <v>4</v>
      </c>
      <c r="B4" s="53" t="s">
        <v>5</v>
      </c>
      <c r="C4" s="53" t="s">
        <v>7</v>
      </c>
      <c r="D4" s="53" t="s">
        <v>64</v>
      </c>
    </row>
    <row r="5" ht="16" customHeight="1" spans="1:4">
      <c r="A5" s="54" t="s">
        <v>65</v>
      </c>
      <c r="B5" s="55">
        <v>28363</v>
      </c>
      <c r="C5" s="56">
        <v>26616</v>
      </c>
      <c r="D5" s="57">
        <f>IFERROR((C5-B5)/B5*100,"")</f>
        <v>-6.15943306420336</v>
      </c>
    </row>
    <row r="6" ht="16" customHeight="1" spans="1:4">
      <c r="A6" s="54" t="s">
        <v>66</v>
      </c>
      <c r="B6" s="55">
        <v>181</v>
      </c>
      <c r="C6" s="56">
        <v>208</v>
      </c>
      <c r="D6" s="57">
        <f t="shared" ref="D5:D26" si="0">IFERROR((C6-B6)/B6*100,"")</f>
        <v>14.9171270718232</v>
      </c>
    </row>
    <row r="7" ht="16" customHeight="1" spans="1:4">
      <c r="A7" s="54" t="s">
        <v>67</v>
      </c>
      <c r="B7" s="55">
        <v>10952</v>
      </c>
      <c r="C7" s="56">
        <v>11507</v>
      </c>
      <c r="D7" s="57">
        <f t="shared" si="0"/>
        <v>5.06756756756757</v>
      </c>
    </row>
    <row r="8" ht="16" customHeight="1" spans="1:4">
      <c r="A8" s="54" t="s">
        <v>68</v>
      </c>
      <c r="B8" s="55">
        <v>31268</v>
      </c>
      <c r="C8" s="56">
        <v>31361</v>
      </c>
      <c r="D8" s="57">
        <f t="shared" si="0"/>
        <v>0.297428681079698</v>
      </c>
    </row>
    <row r="9" ht="16" customHeight="1" spans="1:4">
      <c r="A9" s="54" t="s">
        <v>69</v>
      </c>
      <c r="B9" s="55">
        <v>7486</v>
      </c>
      <c r="C9" s="56">
        <v>8446</v>
      </c>
      <c r="D9" s="57">
        <f t="shared" si="0"/>
        <v>12.8239380176329</v>
      </c>
    </row>
    <row r="10" ht="16" customHeight="1" spans="1:4">
      <c r="A10" s="54" t="s">
        <v>70</v>
      </c>
      <c r="B10" s="55">
        <v>5080</v>
      </c>
      <c r="C10" s="56">
        <v>5905</v>
      </c>
      <c r="D10" s="57">
        <f t="shared" si="0"/>
        <v>16.240157480315</v>
      </c>
    </row>
    <row r="11" ht="16" customHeight="1" spans="1:4">
      <c r="A11" s="54" t="s">
        <v>71</v>
      </c>
      <c r="B11" s="55">
        <v>42024</v>
      </c>
      <c r="C11" s="56">
        <v>46079</v>
      </c>
      <c r="D11" s="57">
        <f t="shared" si="0"/>
        <v>9.64924804873406</v>
      </c>
    </row>
    <row r="12" ht="16" customHeight="1" spans="1:4">
      <c r="A12" s="54" t="s">
        <v>72</v>
      </c>
      <c r="B12" s="55">
        <v>16291</v>
      </c>
      <c r="C12" s="56">
        <v>19493</v>
      </c>
      <c r="D12" s="57">
        <f t="shared" si="0"/>
        <v>19.6550242465165</v>
      </c>
    </row>
    <row r="13" ht="16" customHeight="1" spans="1:4">
      <c r="A13" s="54" t="s">
        <v>73</v>
      </c>
      <c r="B13" s="55">
        <v>7506</v>
      </c>
      <c r="C13" s="56">
        <v>5113</v>
      </c>
      <c r="D13" s="57">
        <f t="shared" si="0"/>
        <v>-31.8811617372768</v>
      </c>
    </row>
    <row r="14" ht="16" customHeight="1" spans="1:4">
      <c r="A14" s="54" t="s">
        <v>74</v>
      </c>
      <c r="B14" s="55">
        <v>23119</v>
      </c>
      <c r="C14" s="56">
        <v>12494</v>
      </c>
      <c r="D14" s="57">
        <f t="shared" si="0"/>
        <v>-45.957870150093</v>
      </c>
    </row>
    <row r="15" ht="16" customHeight="1" spans="1:4">
      <c r="A15" s="54" t="s">
        <v>75</v>
      </c>
      <c r="B15" s="55">
        <v>50256</v>
      </c>
      <c r="C15" s="56">
        <v>56162</v>
      </c>
      <c r="D15" s="57">
        <f t="shared" si="0"/>
        <v>11.7518306271888</v>
      </c>
    </row>
    <row r="16" ht="16" customHeight="1" spans="1:4">
      <c r="A16" s="54" t="s">
        <v>76</v>
      </c>
      <c r="B16" s="55">
        <v>8932</v>
      </c>
      <c r="C16" s="56">
        <v>4736</v>
      </c>
      <c r="D16" s="57">
        <f t="shared" si="0"/>
        <v>-46.9771607702642</v>
      </c>
    </row>
    <row r="17" ht="16" customHeight="1" spans="1:4">
      <c r="A17" s="54" t="s">
        <v>77</v>
      </c>
      <c r="B17" s="55">
        <v>2158</v>
      </c>
      <c r="C17" s="56">
        <v>1812</v>
      </c>
      <c r="D17" s="57">
        <f t="shared" si="0"/>
        <v>-16.0333642261353</v>
      </c>
    </row>
    <row r="18" ht="16" customHeight="1" spans="1:4">
      <c r="A18" s="54" t="s">
        <v>78</v>
      </c>
      <c r="B18" s="55">
        <v>2855</v>
      </c>
      <c r="C18" s="56">
        <v>1215</v>
      </c>
      <c r="D18" s="57">
        <f t="shared" si="0"/>
        <v>-57.4430823117338</v>
      </c>
    </row>
    <row r="19" ht="16" customHeight="1" spans="1:4">
      <c r="A19" s="54" t="s">
        <v>79</v>
      </c>
      <c r="B19" s="55">
        <v>15</v>
      </c>
      <c r="C19" s="56">
        <v>84</v>
      </c>
      <c r="D19" s="57">
        <f t="shared" si="0"/>
        <v>460</v>
      </c>
    </row>
    <row r="20" ht="16" customHeight="1" spans="1:4">
      <c r="A20" s="54" t="s">
        <v>80</v>
      </c>
      <c r="B20" s="55">
        <v>4156</v>
      </c>
      <c r="C20" s="56">
        <v>2950</v>
      </c>
      <c r="D20" s="57">
        <f t="shared" si="0"/>
        <v>-29.0182868142445</v>
      </c>
    </row>
    <row r="21" ht="16" customHeight="1" spans="1:4">
      <c r="A21" s="54" t="s">
        <v>81</v>
      </c>
      <c r="B21" s="55">
        <v>15398</v>
      </c>
      <c r="C21" s="56">
        <v>16352</v>
      </c>
      <c r="D21" s="57">
        <f t="shared" si="0"/>
        <v>6.19560981945707</v>
      </c>
    </row>
    <row r="22" ht="16" customHeight="1" spans="1:4">
      <c r="A22" s="54" t="s">
        <v>82</v>
      </c>
      <c r="B22" s="55">
        <v>4801</v>
      </c>
      <c r="C22" s="56">
        <v>1934</v>
      </c>
      <c r="D22" s="57">
        <f t="shared" si="0"/>
        <v>-59.7167256821496</v>
      </c>
    </row>
    <row r="23" ht="16" customHeight="1" spans="1:4">
      <c r="A23" s="54" t="s">
        <v>83</v>
      </c>
      <c r="B23" s="55">
        <v>3583</v>
      </c>
      <c r="C23" s="56">
        <v>2920</v>
      </c>
      <c r="D23" s="57">
        <f t="shared" si="0"/>
        <v>-18.5040468880826</v>
      </c>
    </row>
    <row r="24" ht="16" customHeight="1" spans="1:4">
      <c r="A24" s="54" t="s">
        <v>84</v>
      </c>
      <c r="B24" s="55">
        <v>63</v>
      </c>
      <c r="C24" s="56">
        <v>300</v>
      </c>
      <c r="D24" s="57">
        <f t="shared" si="0"/>
        <v>376.190476190476</v>
      </c>
    </row>
    <row r="25" ht="16" customHeight="1" spans="1:4">
      <c r="A25" s="54" t="s">
        <v>85</v>
      </c>
      <c r="B25" s="58">
        <v>8565</v>
      </c>
      <c r="C25" s="56">
        <v>8249</v>
      </c>
      <c r="D25" s="59">
        <f t="shared" si="0"/>
        <v>-3.68943374197315</v>
      </c>
    </row>
    <row r="26" ht="16" customHeight="1" spans="1:4">
      <c r="A26" s="60" t="s">
        <v>60</v>
      </c>
      <c r="B26" s="61">
        <f>SUM(B5:B25)</f>
        <v>273052</v>
      </c>
      <c r="C26" s="61">
        <f>SUM(C5:C25)</f>
        <v>263936</v>
      </c>
      <c r="D26" s="62">
        <f t="shared" si="0"/>
        <v>-3.33855822334207</v>
      </c>
    </row>
    <row r="27" ht="36" customHeight="1" spans="1:4">
      <c r="A27" s="38"/>
      <c r="B27" s="38"/>
      <c r="C27" s="38"/>
      <c r="D27" s="38"/>
    </row>
    <row r="30" customHeight="1" spans="1:4">
      <c r="C30" s="63"/>
    </row>
  </sheetData>
  <mergeCells count="2">
    <mergeCell ref="A2:D2"/>
    <mergeCell ref="A27:D27"/>
  </mergeCells>
  <printOptions horizontalCentered="1"/>
  <pageMargins left="0.786805555555556" right="0.786805555555556" top="0.786805555555556" bottom="0.786805555555556" header="0.236111111111111" footer="0.511805555555556"/>
  <pageSetup paperSize="9" scale="97" firstPageNumber="12" fitToHeight="0" orientation="landscape" useFirstPageNumber="1" horizontalDpi="600"/>
  <headerFooter alignWithMargins="0" scaleWithDoc="0">
    <oddFooter>&amp;C&amp;"仿宋_GB2312"&amp;14-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H20"/>
  <sheetViews>
    <sheetView showZeros="0" workbookViewId="0">
      <selection activeCell="I1" sqref="I$1:L$1048576"/>
    </sheetView>
  </sheetViews>
  <sheetFormatPr defaultColWidth="18.875" defaultRowHeight="14.25" outlineLevelCol="7"/>
  <cols>
    <col min="1" max="1" width="28.875" customWidth="1"/>
    <col min="2" max="2" width="10.125" customWidth="1"/>
    <col min="3" max="4" width="11" customWidth="1"/>
    <col min="5" max="5" width="30.625" customWidth="1"/>
    <col min="6" max="6" width="10" customWidth="1"/>
    <col min="7" max="7" width="11.875" customWidth="1"/>
    <col min="8" max="8" width="11.125" customWidth="1"/>
  </cols>
  <sheetData>
    <row r="1" s="26" customFormat="1" ht="20.25" spans="1:8">
      <c r="A1" s="27" t="s">
        <v>86</v>
      </c>
      <c r="B1" s="27"/>
    </row>
    <row r="2" s="26" customFormat="1" ht="27" customHeight="1" spans="1:8">
      <c r="A2" s="28" t="s">
        <v>87</v>
      </c>
      <c r="B2" s="28"/>
      <c r="C2" s="28"/>
      <c r="D2" s="28"/>
      <c r="E2" s="28"/>
      <c r="F2" s="28"/>
      <c r="G2" s="28"/>
      <c r="H2" s="28"/>
    </row>
    <row r="3" s="26" customFormat="1" ht="18" customHeight="1" spans="1:8">
      <c r="A3" s="29" t="s">
        <v>88</v>
      </c>
      <c r="B3" s="29"/>
      <c r="C3" s="29"/>
      <c r="D3" s="29"/>
      <c r="E3" s="29"/>
      <c r="F3" s="30" t="s">
        <v>3</v>
      </c>
      <c r="G3" s="30"/>
      <c r="H3" s="30"/>
    </row>
    <row r="4" ht="34" customHeight="1" spans="1:8">
      <c r="A4" s="32" t="s">
        <v>4</v>
      </c>
      <c r="B4" s="32" t="s">
        <v>5</v>
      </c>
      <c r="C4" s="31" t="s">
        <v>6</v>
      </c>
      <c r="D4" s="32" t="s">
        <v>7</v>
      </c>
      <c r="E4" s="32" t="s">
        <v>4</v>
      </c>
      <c r="F4" s="32" t="s">
        <v>5</v>
      </c>
      <c r="G4" s="31" t="s">
        <v>6</v>
      </c>
      <c r="H4" s="32" t="s">
        <v>7</v>
      </c>
    </row>
    <row r="5" ht="25" customHeight="1" spans="1:8">
      <c r="A5" s="39" t="s">
        <v>89</v>
      </c>
      <c r="B5" s="40"/>
      <c r="C5" s="40"/>
      <c r="D5" s="40"/>
      <c r="E5" s="39" t="s">
        <v>90</v>
      </c>
      <c r="F5" s="40"/>
      <c r="G5" s="40"/>
      <c r="H5" s="40"/>
    </row>
    <row r="6" ht="25" customHeight="1" spans="1:8">
      <c r="A6" s="41" t="s">
        <v>91</v>
      </c>
      <c r="B6" s="40">
        <v>31835</v>
      </c>
      <c r="C6" s="40">
        <v>35000</v>
      </c>
      <c r="D6" s="40">
        <v>18575</v>
      </c>
      <c r="E6" s="39" t="s">
        <v>92</v>
      </c>
      <c r="F6" s="40"/>
      <c r="G6" s="40"/>
      <c r="H6" s="40"/>
    </row>
    <row r="7" ht="25" customHeight="1" spans="1:8">
      <c r="A7" s="39" t="s">
        <v>93</v>
      </c>
      <c r="B7" s="40"/>
      <c r="C7" s="40"/>
      <c r="D7" s="40"/>
      <c r="E7" s="39" t="s">
        <v>94</v>
      </c>
      <c r="F7" s="40">
        <v>30600</v>
      </c>
      <c r="G7" s="42">
        <v>64859</v>
      </c>
      <c r="H7" s="40">
        <v>44955</v>
      </c>
    </row>
    <row r="8" ht="19" customHeight="1" spans="1:8">
      <c r="A8" s="41" t="s">
        <v>95</v>
      </c>
      <c r="B8" s="40"/>
      <c r="C8" s="40"/>
      <c r="D8" s="40"/>
      <c r="E8" s="39" t="s">
        <v>96</v>
      </c>
      <c r="F8" s="40">
        <v>94</v>
      </c>
      <c r="G8" s="42">
        <v>60</v>
      </c>
      <c r="H8" s="40">
        <v>60</v>
      </c>
    </row>
    <row r="9" ht="25" customHeight="1" spans="1:8">
      <c r="A9" s="39" t="s">
        <v>97</v>
      </c>
      <c r="B9" s="40">
        <v>1867</v>
      </c>
      <c r="C9" s="40">
        <v>1850</v>
      </c>
      <c r="D9" s="40">
        <v>2119</v>
      </c>
      <c r="E9" s="39" t="s">
        <v>98</v>
      </c>
      <c r="F9" s="40">
        <v>1392</v>
      </c>
      <c r="G9" s="40">
        <v>1161</v>
      </c>
      <c r="H9" s="40">
        <v>1161</v>
      </c>
    </row>
    <row r="10" ht="25" customHeight="1" spans="1:8">
      <c r="A10" s="39" t="s">
        <v>99</v>
      </c>
      <c r="B10" s="40">
        <v>45469</v>
      </c>
      <c r="C10" s="43">
        <v>73000</v>
      </c>
      <c r="D10" s="40">
        <v>79801</v>
      </c>
      <c r="E10" s="39" t="s">
        <v>100</v>
      </c>
      <c r="F10" s="40">
        <v>76277</v>
      </c>
      <c r="G10" s="42">
        <v>51992</v>
      </c>
      <c r="H10" s="40">
        <v>30005</v>
      </c>
    </row>
    <row r="11" ht="25" customHeight="1" spans="1:8">
      <c r="A11" s="39" t="s">
        <v>101</v>
      </c>
      <c r="B11" s="40">
        <v>8358</v>
      </c>
      <c r="C11" s="40">
        <v>10000</v>
      </c>
      <c r="D11" s="40">
        <v>9544</v>
      </c>
      <c r="E11" s="39" t="s">
        <v>102</v>
      </c>
      <c r="F11" s="40">
        <v>8827</v>
      </c>
      <c r="G11" s="40">
        <v>10706</v>
      </c>
      <c r="H11" s="40">
        <v>10686</v>
      </c>
    </row>
    <row r="12" ht="25" customHeight="1" spans="1:8">
      <c r="A12" s="44" t="s">
        <v>103</v>
      </c>
      <c r="B12" s="44">
        <f>SUM(B5:B11)</f>
        <v>87529</v>
      </c>
      <c r="C12" s="44">
        <f>SUM(C5:C11)</f>
        <v>119850</v>
      </c>
      <c r="D12" s="44">
        <f>SUM(D5:D11)</f>
        <v>110039</v>
      </c>
      <c r="E12" s="44" t="s">
        <v>104</v>
      </c>
      <c r="F12" s="44">
        <f>SUM(F5:F11)</f>
        <v>117190</v>
      </c>
      <c r="G12" s="44">
        <f>SUM(G5:G11)</f>
        <v>128778</v>
      </c>
      <c r="H12" s="44">
        <f>SUM(H5:H11)</f>
        <v>86867</v>
      </c>
    </row>
    <row r="13" ht="25" customHeight="1" spans="1:8">
      <c r="A13" s="39" t="s">
        <v>105</v>
      </c>
      <c r="B13" s="40">
        <v>8443</v>
      </c>
      <c r="C13" s="40">
        <v>11382</v>
      </c>
      <c r="D13" s="40">
        <v>11801</v>
      </c>
      <c r="E13" s="39" t="s">
        <v>106</v>
      </c>
      <c r="F13" s="40">
        <v>77</v>
      </c>
      <c r="G13" s="40">
        <v>50</v>
      </c>
      <c r="H13" s="40">
        <v>50</v>
      </c>
    </row>
    <row r="14" ht="25" customHeight="1" spans="1:8">
      <c r="A14" s="39" t="s">
        <v>107</v>
      </c>
      <c r="B14" s="40">
        <f>B15+B16</f>
        <v>93800</v>
      </c>
      <c r="C14" s="40">
        <f>C15+C16</f>
        <v>53900</v>
      </c>
      <c r="D14" s="40">
        <f>D15+D16</f>
        <v>58548</v>
      </c>
      <c r="E14" s="39" t="s">
        <v>108</v>
      </c>
      <c r="F14" s="40">
        <v>35962</v>
      </c>
      <c r="G14" s="40">
        <v>37153</v>
      </c>
      <c r="H14" s="40">
        <v>71052</v>
      </c>
    </row>
    <row r="15" ht="25" customHeight="1" spans="1:8">
      <c r="A15" s="39" t="s">
        <v>109</v>
      </c>
      <c r="B15" s="40">
        <v>25900</v>
      </c>
      <c r="C15" s="40"/>
      <c r="D15" s="40"/>
      <c r="E15" s="39" t="s">
        <v>110</v>
      </c>
      <c r="F15" s="40">
        <v>27000</v>
      </c>
      <c r="G15" s="40">
        <v>23200</v>
      </c>
      <c r="H15" s="40">
        <v>23200</v>
      </c>
    </row>
    <row r="16" ht="25" customHeight="1" spans="1:8">
      <c r="A16" s="39" t="s">
        <v>111</v>
      </c>
      <c r="B16" s="40">
        <v>67900</v>
      </c>
      <c r="C16" s="40">
        <v>53900</v>
      </c>
      <c r="D16" s="40">
        <v>58548</v>
      </c>
      <c r="E16" s="39" t="s">
        <v>112</v>
      </c>
      <c r="F16" s="40">
        <v>10049</v>
      </c>
      <c r="G16" s="40">
        <v>6000</v>
      </c>
      <c r="H16" s="40">
        <v>9268</v>
      </c>
    </row>
    <row r="17" ht="25" customHeight="1" spans="1:8">
      <c r="A17" s="39" t="s">
        <v>113</v>
      </c>
      <c r="B17" s="40">
        <v>478</v>
      </c>
      <c r="C17" s="40">
        <v>10049</v>
      </c>
      <c r="D17" s="40">
        <v>10049</v>
      </c>
      <c r="E17" s="45"/>
      <c r="F17" s="45"/>
      <c r="G17" s="45"/>
      <c r="H17" s="45"/>
    </row>
    <row r="18" ht="25" customHeight="1" spans="1:8">
      <c r="A18" s="39" t="s">
        <v>114</v>
      </c>
      <c r="B18" s="40">
        <v>28</v>
      </c>
      <c r="C18" s="44"/>
      <c r="D18" s="40"/>
      <c r="E18" s="45"/>
      <c r="F18" s="45"/>
      <c r="G18" s="45"/>
      <c r="H18" s="45"/>
    </row>
    <row r="19" ht="25" customHeight="1" spans="1:8">
      <c r="A19" s="44" t="s">
        <v>30</v>
      </c>
      <c r="B19" s="44">
        <f>B12+B13+B14+B17+B18</f>
        <v>190278</v>
      </c>
      <c r="C19" s="44">
        <f>C12+C13+C14+C17+C18</f>
        <v>195181</v>
      </c>
      <c r="D19" s="44">
        <f>D12+D13+D14+D17+D18</f>
        <v>190437</v>
      </c>
      <c r="E19" s="44" t="s">
        <v>31</v>
      </c>
      <c r="F19" s="44">
        <f>F12+F13+F14+F15+F16</f>
        <v>190278</v>
      </c>
      <c r="G19" s="44">
        <f>G12+G13+G14+G15+G16</f>
        <v>195181</v>
      </c>
      <c r="H19" s="44">
        <f>H12+H13+H14+H15+H16</f>
        <v>190437</v>
      </c>
    </row>
    <row r="20" spans="1:8">
      <c r="G20">
        <f>G19-C19</f>
        <v>0</v>
      </c>
    </row>
  </sheetData>
  <mergeCells count="2">
    <mergeCell ref="A2:H2"/>
    <mergeCell ref="F3:H3"/>
  </mergeCells>
  <printOptions horizontalCentered="1"/>
  <pageMargins left="0.786805555555556" right="0.786805555555556" top="0.786805555555556" bottom="0.786805555555556" header="0.236111111111111" footer="0.511805555555556"/>
  <pageSetup paperSize="9" scale="97" firstPageNumber="13" fitToHeight="0" orientation="landscape" useFirstPageNumber="1" horizontalDpi="600"/>
  <headerFooter alignWithMargins="0" scaleWithDoc="0">
    <oddFooter>&amp;C&amp;"仿宋_GB2312"&amp;14-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H13"/>
  <sheetViews>
    <sheetView showZeros="0" workbookViewId="0">
      <selection activeCell="A5" sqref="A5"/>
    </sheetView>
  </sheetViews>
  <sheetFormatPr defaultColWidth="13.875" defaultRowHeight="33.95" customHeight="1" outlineLevelCol="7"/>
  <cols>
    <col min="1" max="1" width="25.125" style="26" customWidth="1"/>
    <col min="2" max="2" width="10.5" style="26" customWidth="1"/>
    <col min="3" max="3" width="12.625" style="26" customWidth="1"/>
    <col min="4" max="4" width="10.25" style="26" customWidth="1"/>
    <col min="5" max="5" width="34.375" style="26" customWidth="1"/>
    <col min="6" max="6" width="10.25" style="26" customWidth="1"/>
    <col min="7" max="7" width="12.25" style="26" customWidth="1"/>
    <col min="8" max="8" width="9.5" style="26" customWidth="1"/>
    <col min="9" max="16384" width="13.875" style="26"/>
  </cols>
  <sheetData>
    <row r="1" ht="27" customHeight="1" spans="1:8">
      <c r="A1" s="27" t="s">
        <v>115</v>
      </c>
      <c r="B1" s="27"/>
    </row>
    <row r="2" ht="24" customHeight="1" spans="1:8">
      <c r="A2" s="28" t="s">
        <v>116</v>
      </c>
      <c r="B2" s="28"/>
      <c r="C2" s="28"/>
      <c r="D2" s="28"/>
      <c r="E2" s="28"/>
      <c r="F2" s="28"/>
      <c r="G2" s="28"/>
      <c r="H2" s="28"/>
    </row>
    <row r="3" ht="24" customHeight="1" spans="1:8">
      <c r="A3" s="29" t="s">
        <v>117</v>
      </c>
      <c r="B3" s="29"/>
      <c r="C3" s="29"/>
      <c r="D3" s="29"/>
      <c r="E3" s="29"/>
      <c r="F3" s="29"/>
      <c r="G3" s="30" t="s">
        <v>118</v>
      </c>
      <c r="H3" s="30"/>
    </row>
    <row r="4" ht="46" customHeight="1" spans="1:8">
      <c r="A4" s="31" t="s">
        <v>119</v>
      </c>
      <c r="B4" s="32" t="s">
        <v>5</v>
      </c>
      <c r="C4" s="31" t="s">
        <v>6</v>
      </c>
      <c r="D4" s="31" t="s">
        <v>7</v>
      </c>
      <c r="E4" s="31" t="s">
        <v>120</v>
      </c>
      <c r="F4" s="32" t="s">
        <v>5</v>
      </c>
      <c r="G4" s="31" t="s">
        <v>6</v>
      </c>
      <c r="H4" s="31" t="s">
        <v>7</v>
      </c>
    </row>
    <row r="5" ht="38" customHeight="1" spans="1:8">
      <c r="A5" s="33" t="s">
        <v>121</v>
      </c>
      <c r="B5" s="34"/>
      <c r="C5" s="34"/>
      <c r="D5" s="34"/>
      <c r="E5" s="33" t="s">
        <v>122</v>
      </c>
      <c r="F5" s="34">
        <v>30</v>
      </c>
      <c r="G5" s="34">
        <v>30</v>
      </c>
      <c r="H5" s="34">
        <v>26</v>
      </c>
    </row>
    <row r="6" ht="38" customHeight="1" spans="1:8">
      <c r="A6" s="33" t="s">
        <v>123</v>
      </c>
      <c r="B6" s="34"/>
      <c r="C6" s="34"/>
      <c r="D6" s="34"/>
      <c r="E6" s="33" t="s">
        <v>124</v>
      </c>
      <c r="F6" s="34"/>
      <c r="G6" s="34"/>
      <c r="H6" s="34"/>
    </row>
    <row r="7" ht="38" customHeight="1" spans="1:8">
      <c r="A7" s="33" t="s">
        <v>125</v>
      </c>
      <c r="B7" s="34"/>
      <c r="C7" s="34"/>
      <c r="D7" s="34"/>
      <c r="E7" s="33" t="s">
        <v>126</v>
      </c>
      <c r="F7" s="34"/>
      <c r="G7" s="34"/>
      <c r="H7" s="34"/>
    </row>
    <row r="8" ht="40" customHeight="1" spans="1:8">
      <c r="A8" s="33" t="s">
        <v>127</v>
      </c>
      <c r="B8" s="34"/>
      <c r="C8" s="34"/>
      <c r="D8" s="34"/>
      <c r="E8" s="33" t="s">
        <v>128</v>
      </c>
      <c r="F8" s="34"/>
      <c r="G8" s="34"/>
      <c r="H8" s="34"/>
    </row>
    <row r="9" ht="38" customHeight="1" spans="1:8">
      <c r="A9" s="33" t="s">
        <v>129</v>
      </c>
      <c r="B9" s="34"/>
      <c r="C9" s="34"/>
      <c r="D9" s="34"/>
      <c r="E9" s="33" t="s">
        <v>130</v>
      </c>
      <c r="F9" s="34"/>
      <c r="G9" s="34"/>
      <c r="H9" s="34"/>
    </row>
    <row r="10" ht="38" customHeight="1" spans="1:8">
      <c r="A10" s="33" t="s">
        <v>131</v>
      </c>
      <c r="B10" s="34">
        <v>38</v>
      </c>
      <c r="C10" s="34">
        <v>38</v>
      </c>
      <c r="D10" s="34">
        <v>38</v>
      </c>
      <c r="E10" s="33" t="s">
        <v>132</v>
      </c>
      <c r="F10" s="34">
        <v>17</v>
      </c>
      <c r="G10" s="34">
        <v>25</v>
      </c>
      <c r="H10" s="34">
        <v>29</v>
      </c>
    </row>
    <row r="11" ht="38" customHeight="1" spans="1:8">
      <c r="A11" s="33" t="s">
        <v>133</v>
      </c>
      <c r="B11" s="34">
        <v>9</v>
      </c>
      <c r="C11" s="34">
        <v>17</v>
      </c>
      <c r="D11" s="34">
        <v>17</v>
      </c>
      <c r="E11" s="35"/>
      <c r="F11" s="35"/>
      <c r="G11" s="35"/>
      <c r="H11" s="35"/>
    </row>
    <row r="12" ht="38" customHeight="1" spans="1:8">
      <c r="A12" s="36" t="s">
        <v>134</v>
      </c>
      <c r="B12" s="37">
        <f>B5+B6+B7+B8+B9+B10+B11</f>
        <v>47</v>
      </c>
      <c r="C12" s="37">
        <f>C5+C6+C7+C8+C9+C10+C11</f>
        <v>55</v>
      </c>
      <c r="D12" s="37">
        <f>D5+D6+D7+D8+D9+D10+D11</f>
        <v>55</v>
      </c>
      <c r="E12" s="36" t="s">
        <v>135</v>
      </c>
      <c r="F12" s="37">
        <f>F5+F6+F7+F8+F9+F10</f>
        <v>47</v>
      </c>
      <c r="G12" s="37">
        <f>G5+G6+G7+G8+G9+G10</f>
        <v>55</v>
      </c>
      <c r="H12" s="37">
        <f>H5+H6+H7+H8+H9+H10</f>
        <v>55</v>
      </c>
    </row>
    <row r="13" customHeight="1" spans="1:8">
      <c r="A13" s="38"/>
      <c r="B13" s="38"/>
      <c r="C13" s="38"/>
      <c r="D13" s="38"/>
      <c r="E13" s="38"/>
      <c r="F13" s="38"/>
      <c r="G13" s="38"/>
      <c r="H13" s="38"/>
    </row>
  </sheetData>
  <mergeCells count="3">
    <mergeCell ref="A2:H2"/>
    <mergeCell ref="G3:H3"/>
    <mergeCell ref="A13:H13"/>
  </mergeCells>
  <printOptions horizontalCentered="1"/>
  <pageMargins left="0.786805555555556" right="0.786805555555556" top="0.786805555555556" bottom="0.786805555555556" header="0.236111111111111" footer="0.511805555555556"/>
  <pageSetup paperSize="9" scale="97" firstPageNumber="14" fitToHeight="0" orientation="landscape" useFirstPageNumber="1" horizontalDpi="600"/>
  <headerFooter alignWithMargins="0" scaleWithDoc="0">
    <oddFooter>&amp;C&amp;"仿宋_GB2312"&amp;14-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K21"/>
  <sheetViews>
    <sheetView showZeros="0" workbookViewId="0">
      <selection activeCell="B20" sqref="B20"/>
    </sheetView>
  </sheetViews>
  <sheetFormatPr defaultColWidth="9.125" defaultRowHeight="14.25"/>
  <cols>
    <col min="1" max="1" width="33.5" style="11" customWidth="1"/>
    <col min="2" max="2" width="14" style="14" customWidth="1"/>
    <col min="3" max="3" width="11.625" style="14" customWidth="1"/>
    <col min="4" max="4" width="11" style="15" customWidth="1"/>
    <col min="5" max="5" width="12.625" style="15" customWidth="1"/>
    <col min="6" max="6" width="15.125" style="14" customWidth="1"/>
    <col min="7" max="7" width="12.25" style="14" customWidth="1"/>
    <col min="8" max="8" width="8.375" style="14" customWidth="1"/>
    <col min="9" max="9" width="8.875" style="14" customWidth="1"/>
    <col min="10" max="16384" width="9.125" style="11"/>
  </cols>
  <sheetData>
    <row r="1" s="11" customFormat="1" ht="20.25" spans="1:11">
      <c r="A1" s="16" t="s">
        <v>136</v>
      </c>
      <c r="B1" s="14"/>
      <c r="C1" s="14"/>
      <c r="D1" s="15"/>
      <c r="E1" s="15"/>
      <c r="F1" s="14"/>
      <c r="G1" s="14"/>
      <c r="H1" s="14"/>
      <c r="I1" s="14"/>
    </row>
    <row r="2" s="11" customFormat="1" ht="27" customHeight="1" spans="1:11">
      <c r="A2" s="3" t="s">
        <v>137</v>
      </c>
      <c r="B2" s="3"/>
      <c r="C2" s="3"/>
      <c r="D2" s="17"/>
      <c r="E2" s="17"/>
      <c r="F2" s="3"/>
      <c r="G2" s="3"/>
      <c r="H2" s="3"/>
      <c r="I2" s="3"/>
    </row>
    <row r="3" s="11" customFormat="1" ht="17.1" customHeight="1" spans="1:11">
      <c r="A3" s="18" t="s">
        <v>138</v>
      </c>
      <c r="B3" s="18"/>
      <c r="C3" s="18"/>
      <c r="D3" s="19"/>
      <c r="E3" s="19"/>
      <c r="F3" s="18"/>
      <c r="G3" s="18"/>
      <c r="H3" s="20" t="s">
        <v>139</v>
      </c>
      <c r="I3" s="20"/>
    </row>
    <row r="4" s="12" customFormat="1" ht="48" customHeight="1" spans="1:11">
      <c r="A4" s="21" t="s">
        <v>140</v>
      </c>
      <c r="B4" s="22" t="s">
        <v>60</v>
      </c>
      <c r="C4" s="22" t="s">
        <v>141</v>
      </c>
      <c r="D4" s="22" t="s">
        <v>142</v>
      </c>
      <c r="E4" s="22" t="s">
        <v>143</v>
      </c>
      <c r="F4" s="22" t="s">
        <v>144</v>
      </c>
      <c r="G4" s="22" t="s">
        <v>145</v>
      </c>
      <c r="H4" s="22" t="s">
        <v>146</v>
      </c>
      <c r="I4" s="22" t="s">
        <v>147</v>
      </c>
    </row>
    <row r="5" s="13" customFormat="1" ht="20" customHeight="1" spans="1:11">
      <c r="A5" s="23" t="s">
        <v>148</v>
      </c>
      <c r="B5" s="24">
        <f>SUM(B6:B13)</f>
        <v>43028</v>
      </c>
      <c r="C5" s="24"/>
      <c r="D5" s="24">
        <f>SUM(D6:D13)</f>
        <v>16830</v>
      </c>
      <c r="E5" s="24">
        <f>SUM(E6:E13)</f>
        <v>26198</v>
      </c>
      <c r="F5" s="24"/>
      <c r="G5" s="24"/>
      <c r="H5" s="24"/>
      <c r="I5" s="24"/>
    </row>
    <row r="6" s="11" customFormat="1" ht="20" customHeight="1" spans="1:11">
      <c r="A6" s="23" t="s">
        <v>149</v>
      </c>
      <c r="B6" s="24">
        <f>D6+E6</f>
        <v>19562</v>
      </c>
      <c r="C6" s="24"/>
      <c r="D6" s="24">
        <v>10024</v>
      </c>
      <c r="E6" s="24">
        <v>9538</v>
      </c>
      <c r="F6" s="24"/>
      <c r="G6" s="24"/>
      <c r="H6" s="24"/>
      <c r="I6" s="24"/>
      <c r="J6" s="13"/>
      <c r="K6" s="13"/>
    </row>
    <row r="7" s="11" customFormat="1" ht="20" customHeight="1" spans="1:11">
      <c r="A7" s="23" t="s">
        <v>150</v>
      </c>
      <c r="B7" s="24">
        <f t="shared" ref="B7:B13" si="0">D7+E7</f>
        <v>22828</v>
      </c>
      <c r="C7" s="24"/>
      <c r="D7" s="24">
        <v>6733</v>
      </c>
      <c r="E7" s="24">
        <v>16095</v>
      </c>
      <c r="F7" s="24"/>
      <c r="G7" s="24"/>
      <c r="H7" s="24"/>
      <c r="I7" s="24"/>
      <c r="J7" s="13"/>
      <c r="K7" s="13"/>
    </row>
    <row r="8" s="11" customFormat="1" ht="20" customHeight="1" spans="1:11">
      <c r="A8" s="23" t="s">
        <v>151</v>
      </c>
      <c r="B8" s="24">
        <f t="shared" si="0"/>
        <v>133</v>
      </c>
      <c r="C8" s="24"/>
      <c r="D8" s="24">
        <v>56</v>
      </c>
      <c r="E8" s="24">
        <v>77</v>
      </c>
      <c r="F8" s="24"/>
      <c r="G8" s="24"/>
      <c r="H8" s="24"/>
      <c r="I8" s="24"/>
      <c r="J8" s="13"/>
      <c r="K8" s="13"/>
    </row>
    <row r="9" s="11" customFormat="1" ht="20" customHeight="1" spans="1:11">
      <c r="A9" s="23" t="s">
        <v>152</v>
      </c>
      <c r="B9" s="24">
        <f t="shared" si="0"/>
        <v>0</v>
      </c>
      <c r="C9" s="24"/>
      <c r="D9" s="24"/>
      <c r="E9" s="24"/>
      <c r="F9" s="24"/>
      <c r="G9" s="24"/>
      <c r="H9" s="24"/>
      <c r="I9" s="24"/>
      <c r="J9" s="13"/>
      <c r="K9" s="13"/>
    </row>
    <row r="10" s="11" customFormat="1" ht="20" customHeight="1" spans="1:11">
      <c r="A10" s="23" t="s">
        <v>153</v>
      </c>
      <c r="B10" s="24">
        <f t="shared" si="0"/>
        <v>487</v>
      </c>
      <c r="C10" s="24"/>
      <c r="D10" s="24">
        <v>4</v>
      </c>
      <c r="E10" s="24">
        <v>483</v>
      </c>
      <c r="F10" s="24"/>
      <c r="G10" s="24"/>
      <c r="H10" s="24"/>
      <c r="I10" s="24"/>
      <c r="J10" s="13"/>
      <c r="K10" s="13"/>
    </row>
    <row r="11" s="11" customFormat="1" ht="20" customHeight="1" spans="1:11">
      <c r="A11" s="23" t="s">
        <v>154</v>
      </c>
      <c r="B11" s="24">
        <f t="shared" si="0"/>
        <v>5</v>
      </c>
      <c r="C11" s="24"/>
      <c r="D11" s="24"/>
      <c r="E11" s="24">
        <v>5</v>
      </c>
      <c r="F11" s="24"/>
      <c r="G11" s="24"/>
      <c r="H11" s="24"/>
      <c r="I11" s="24"/>
      <c r="J11" s="13"/>
      <c r="K11" s="13"/>
    </row>
    <row r="12" s="11" customFormat="1" ht="20" customHeight="1" spans="1:11">
      <c r="A12" s="23" t="s">
        <v>155</v>
      </c>
      <c r="B12" s="24">
        <f t="shared" si="0"/>
        <v>0</v>
      </c>
      <c r="C12" s="24"/>
      <c r="D12" s="24"/>
      <c r="E12" s="24"/>
      <c r="F12" s="24"/>
      <c r="G12" s="24"/>
      <c r="H12" s="24"/>
      <c r="I12" s="24"/>
      <c r="J12" s="13"/>
      <c r="K12" s="13"/>
    </row>
    <row r="13" s="13" customFormat="1" ht="20" customHeight="1" spans="1:11">
      <c r="A13" s="23" t="s">
        <v>156</v>
      </c>
      <c r="B13" s="24">
        <f t="shared" si="0"/>
        <v>13</v>
      </c>
      <c r="C13" s="24"/>
      <c r="D13" s="24">
        <v>13</v>
      </c>
      <c r="E13" s="24"/>
      <c r="F13" s="24"/>
      <c r="G13" s="24"/>
      <c r="H13" s="24"/>
      <c r="I13" s="24"/>
    </row>
    <row r="14" s="13" customFormat="1" ht="20" customHeight="1" spans="1:11">
      <c r="A14" s="23" t="s">
        <v>157</v>
      </c>
      <c r="B14" s="24">
        <f>SUM(B15:B18)</f>
        <v>33774</v>
      </c>
      <c r="C14" s="24"/>
      <c r="D14" s="24">
        <f>SUM(D15:D18)</f>
        <v>8080</v>
      </c>
      <c r="E14" s="24">
        <f>SUM(E15:E18)</f>
        <v>25694</v>
      </c>
      <c r="F14" s="24"/>
      <c r="G14" s="24"/>
      <c r="H14" s="24"/>
      <c r="I14" s="24"/>
    </row>
    <row r="15" s="11" customFormat="1" ht="20" customHeight="1" spans="1:11">
      <c r="A15" s="23" t="s">
        <v>158</v>
      </c>
      <c r="B15" s="24">
        <f t="shared" ref="B15:B20" si="1">D15+E15</f>
        <v>33607</v>
      </c>
      <c r="C15" s="24"/>
      <c r="D15" s="24">
        <v>8047</v>
      </c>
      <c r="E15" s="24">
        <v>25560</v>
      </c>
      <c r="F15" s="24"/>
      <c r="G15" s="24"/>
      <c r="H15" s="24"/>
      <c r="I15" s="24"/>
      <c r="J15" s="13"/>
      <c r="K15" s="13"/>
    </row>
    <row r="16" s="11" customFormat="1" ht="20" customHeight="1" spans="1:11">
      <c r="A16" s="23" t="s">
        <v>159</v>
      </c>
      <c r="B16" s="24">
        <f t="shared" si="1"/>
        <v>53</v>
      </c>
      <c r="C16" s="24"/>
      <c r="D16" s="24">
        <v>15</v>
      </c>
      <c r="E16" s="24">
        <v>38</v>
      </c>
      <c r="F16" s="24"/>
      <c r="G16" s="24"/>
      <c r="H16" s="24"/>
      <c r="I16" s="24"/>
      <c r="J16" s="13"/>
      <c r="K16" s="13"/>
    </row>
    <row r="17" s="11" customFormat="1" ht="20" customHeight="1" spans="1:11">
      <c r="A17" s="23" t="s">
        <v>160</v>
      </c>
      <c r="B17" s="24">
        <f t="shared" si="1"/>
        <v>114</v>
      </c>
      <c r="C17" s="24"/>
      <c r="D17" s="24">
        <v>18</v>
      </c>
      <c r="E17" s="24">
        <v>96</v>
      </c>
      <c r="F17" s="24"/>
      <c r="G17" s="24"/>
      <c r="H17" s="24"/>
      <c r="I17" s="24"/>
      <c r="J17" s="13"/>
      <c r="K17" s="13"/>
    </row>
    <row r="18" s="11" customFormat="1" ht="20" customHeight="1" spans="1:11">
      <c r="A18" s="23" t="s">
        <v>161</v>
      </c>
      <c r="B18" s="24">
        <f t="shared" si="1"/>
        <v>0</v>
      </c>
      <c r="C18" s="24"/>
      <c r="D18" s="24"/>
      <c r="E18" s="24"/>
      <c r="F18" s="24"/>
      <c r="G18" s="24"/>
      <c r="H18" s="24"/>
      <c r="I18" s="24"/>
      <c r="J18" s="13"/>
      <c r="K18" s="13"/>
    </row>
    <row r="19" s="11" customFormat="1" ht="20" customHeight="1" spans="1:11">
      <c r="A19" s="23" t="s">
        <v>162</v>
      </c>
      <c r="B19" s="24">
        <f t="shared" si="1"/>
        <v>9254</v>
      </c>
      <c r="C19" s="24"/>
      <c r="D19" s="24">
        <v>8750</v>
      </c>
      <c r="E19" s="24">
        <v>504</v>
      </c>
      <c r="F19" s="24"/>
      <c r="G19" s="24"/>
      <c r="H19" s="24"/>
      <c r="I19" s="24"/>
      <c r="J19" s="13"/>
      <c r="K19" s="13"/>
    </row>
    <row r="20" s="11" customFormat="1" ht="20" customHeight="1" spans="1:11">
      <c r="A20" s="23" t="s">
        <v>163</v>
      </c>
      <c r="B20" s="24">
        <f t="shared" si="1"/>
        <v>33225</v>
      </c>
      <c r="C20" s="24"/>
      <c r="D20" s="24">
        <v>30420</v>
      </c>
      <c r="E20" s="24">
        <v>2805</v>
      </c>
      <c r="F20" s="24"/>
      <c r="G20" s="24"/>
      <c r="H20" s="24"/>
      <c r="I20" s="24"/>
      <c r="J20" s="13"/>
      <c r="K20" s="13"/>
    </row>
    <row r="21" s="11" customFormat="1" ht="39" customHeight="1" spans="1:11">
      <c r="A21" s="25" t="s">
        <v>164</v>
      </c>
      <c r="B21" s="25"/>
      <c r="C21" s="25"/>
      <c r="D21" s="25"/>
      <c r="E21" s="25"/>
      <c r="F21" s="25"/>
      <c r="G21" s="25"/>
      <c r="H21" s="25"/>
      <c r="I21" s="25"/>
    </row>
  </sheetData>
  <mergeCells count="3">
    <mergeCell ref="A2:I2"/>
    <mergeCell ref="H3:I3"/>
    <mergeCell ref="A21:I21"/>
  </mergeCells>
  <printOptions horizontalCentered="1"/>
  <pageMargins left="0.786805555555556" right="0.786805555555556" top="0.786805555555556" bottom="0.786805555555556" header="0.236111111111111" footer="0.511805555555556"/>
  <pageSetup paperSize="9" scale="95" firstPageNumber="15" fitToHeight="0" orientation="landscape" useFirstPageNumber="1" horizontalDpi="600"/>
  <headerFooter alignWithMargins="0" scaleWithDoc="0">
    <oddFooter>&amp;C&amp;"仿宋_GB2312"&amp;14-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6"/>
  <sheetViews>
    <sheetView tabSelected="1" topLeftCell="A12" workbookViewId="0">
      <selection activeCell="A22" sqref="A22"/>
    </sheetView>
  </sheetViews>
  <sheetFormatPr defaultColWidth="9" defaultRowHeight="14.25" outlineLevelCol="2"/>
  <cols>
    <col min="1" max="1" width="51.875" customWidth="1"/>
    <col min="2" max="2" width="23.875" customWidth="1"/>
    <col min="3" max="3" width="47.875" customWidth="1"/>
  </cols>
  <sheetData>
    <row r="1" ht="20.25" spans="1:3">
      <c r="A1" s="2" t="s">
        <v>165</v>
      </c>
      <c r="B1" s="2"/>
    </row>
    <row r="2" ht="31" customHeight="1" spans="1:3">
      <c r="A2" s="3" t="s">
        <v>166</v>
      </c>
      <c r="B2" s="3"/>
      <c r="C2" s="3"/>
    </row>
    <row r="3" ht="23" customHeight="1" spans="1:3">
      <c r="A3" s="4" t="s">
        <v>167</v>
      </c>
      <c r="B3" s="4"/>
      <c r="C3" s="4"/>
    </row>
    <row r="4" s="1" customFormat="1" ht="22" customHeight="1" spans="1:3">
      <c r="A4" s="5" t="s">
        <v>4</v>
      </c>
      <c r="B4" s="5" t="s">
        <v>39</v>
      </c>
      <c r="C4" s="5" t="s">
        <v>168</v>
      </c>
    </row>
    <row r="5" ht="22" customHeight="1" spans="1:3">
      <c r="A5" s="6" t="s">
        <v>60</v>
      </c>
      <c r="B5" s="7">
        <f>B6+B13+B36</f>
        <v>146203</v>
      </c>
      <c r="C5" s="8"/>
    </row>
    <row r="6" ht="22" customHeight="1" spans="1:3">
      <c r="A6" s="9" t="s">
        <v>169</v>
      </c>
      <c r="B6" s="7">
        <v>5732</v>
      </c>
      <c r="C6" s="8"/>
    </row>
    <row r="7" ht="22" customHeight="1" spans="1:3">
      <c r="A7" s="9" t="s">
        <v>170</v>
      </c>
      <c r="B7" s="7">
        <v>616</v>
      </c>
      <c r="C7" s="8"/>
    </row>
    <row r="8" ht="22" customHeight="1" spans="1:3">
      <c r="A8" s="9" t="s">
        <v>171</v>
      </c>
      <c r="B8" s="7">
        <v>399</v>
      </c>
      <c r="C8" s="8"/>
    </row>
    <row r="9" ht="22" customHeight="1" spans="1:3">
      <c r="A9" s="9" t="s">
        <v>172</v>
      </c>
      <c r="B9" s="7">
        <v>2395</v>
      </c>
      <c r="C9" s="8"/>
    </row>
    <row r="10" ht="22" customHeight="1" spans="1:3">
      <c r="A10" s="9" t="s">
        <v>173</v>
      </c>
      <c r="B10" s="7">
        <v>1</v>
      </c>
      <c r="C10" s="8"/>
    </row>
    <row r="11" ht="22" customHeight="1" spans="1:3">
      <c r="A11" s="9" t="s">
        <v>174</v>
      </c>
      <c r="B11" s="7">
        <v>1145</v>
      </c>
      <c r="C11" s="8"/>
    </row>
    <row r="12" ht="22" customHeight="1" spans="1:3">
      <c r="A12" s="9" t="s">
        <v>175</v>
      </c>
      <c r="B12" s="7">
        <v>1176</v>
      </c>
      <c r="C12" s="8"/>
    </row>
    <row r="13" ht="22" customHeight="1" spans="1:3">
      <c r="A13" s="9" t="s">
        <v>176</v>
      </c>
      <c r="B13" s="7">
        <v>108515</v>
      </c>
      <c r="C13" s="8"/>
    </row>
    <row r="14" ht="22" customHeight="1" spans="1:3">
      <c r="A14" s="9" t="s">
        <v>177</v>
      </c>
      <c r="B14" s="7">
        <v>33372</v>
      </c>
      <c r="C14" s="8"/>
    </row>
    <row r="15" ht="22" customHeight="1" spans="1:3">
      <c r="A15" s="9" t="s">
        <v>178</v>
      </c>
      <c r="B15" s="7">
        <v>7495</v>
      </c>
      <c r="C15" s="8"/>
    </row>
    <row r="16" ht="22" customHeight="1" spans="1:3">
      <c r="A16" s="9" t="s">
        <v>179</v>
      </c>
      <c r="B16" s="7">
        <v>3918</v>
      </c>
      <c r="C16" s="8"/>
    </row>
    <row r="17" ht="22" customHeight="1" spans="1:3">
      <c r="A17" s="9" t="s">
        <v>180</v>
      </c>
      <c r="B17" s="7">
        <v>989</v>
      </c>
      <c r="C17" s="8"/>
    </row>
    <row r="18" ht="22" customHeight="1" spans="1:3">
      <c r="A18" s="9" t="s">
        <v>181</v>
      </c>
      <c r="B18" s="7">
        <v>165</v>
      </c>
      <c r="C18" s="8"/>
    </row>
    <row r="19" ht="22" customHeight="1" spans="1:3">
      <c r="A19" s="9" t="s">
        <v>182</v>
      </c>
      <c r="B19" s="7">
        <v>880</v>
      </c>
      <c r="C19" s="8"/>
    </row>
    <row r="20" ht="22" customHeight="1" spans="1:3">
      <c r="A20" s="9" t="s">
        <v>183</v>
      </c>
      <c r="B20" s="7">
        <v>8063</v>
      </c>
      <c r="C20" s="8"/>
    </row>
    <row r="21" ht="22" customHeight="1" spans="1:3">
      <c r="A21" s="9" t="s">
        <v>184</v>
      </c>
      <c r="B21" s="7">
        <v>1428</v>
      </c>
      <c r="C21" s="8"/>
    </row>
    <row r="22" ht="22" customHeight="1" spans="1:3">
      <c r="A22" s="9" t="s">
        <v>185</v>
      </c>
      <c r="B22" s="7">
        <v>7293</v>
      </c>
      <c r="C22" s="8"/>
    </row>
    <row r="23" ht="22" customHeight="1" spans="1:3">
      <c r="A23" s="9" t="s">
        <v>186</v>
      </c>
      <c r="B23" s="7">
        <v>595</v>
      </c>
      <c r="C23" s="8"/>
    </row>
    <row r="24" ht="22" customHeight="1" spans="1:3">
      <c r="A24" s="9" t="s">
        <v>187</v>
      </c>
      <c r="B24" s="7">
        <v>6178</v>
      </c>
      <c r="C24" s="8"/>
    </row>
    <row r="25" ht="22" customHeight="1" spans="1:3">
      <c r="A25" s="9" t="s">
        <v>188</v>
      </c>
      <c r="B25" s="7">
        <v>220</v>
      </c>
      <c r="C25" s="8"/>
    </row>
    <row r="26" ht="22" customHeight="1" spans="1:3">
      <c r="A26" s="9" t="s">
        <v>189</v>
      </c>
      <c r="B26" s="7">
        <v>430</v>
      </c>
      <c r="C26" s="8"/>
    </row>
    <row r="27" ht="22" customHeight="1" spans="1:3">
      <c r="A27" s="9" t="s">
        <v>190</v>
      </c>
      <c r="B27" s="7">
        <v>13824</v>
      </c>
      <c r="C27" s="8"/>
    </row>
    <row r="28" ht="22" customHeight="1" spans="1:3">
      <c r="A28" s="9" t="s">
        <v>191</v>
      </c>
      <c r="B28" s="7">
        <v>6335</v>
      </c>
      <c r="C28" s="8"/>
    </row>
    <row r="29" ht="22" customHeight="1" spans="1:3">
      <c r="A29" s="9" t="s">
        <v>192</v>
      </c>
      <c r="B29" s="7">
        <v>577</v>
      </c>
      <c r="C29" s="8"/>
    </row>
    <row r="30" ht="22" customHeight="1" spans="1:3">
      <c r="A30" s="9" t="s">
        <v>193</v>
      </c>
      <c r="B30" s="7">
        <v>13688</v>
      </c>
      <c r="C30" s="8"/>
    </row>
    <row r="31" ht="22" customHeight="1" spans="1:3">
      <c r="A31" s="9" t="s">
        <v>194</v>
      </c>
      <c r="B31" s="7">
        <v>273</v>
      </c>
      <c r="C31" s="8"/>
    </row>
    <row r="32" ht="22" customHeight="1" spans="1:3">
      <c r="A32" s="9" t="s">
        <v>195</v>
      </c>
      <c r="B32" s="7">
        <v>450</v>
      </c>
      <c r="C32" s="8"/>
    </row>
    <row r="33" ht="22" customHeight="1" spans="1:3">
      <c r="A33" s="9" t="s">
        <v>196</v>
      </c>
      <c r="B33" s="7">
        <v>267</v>
      </c>
      <c r="C33" s="8"/>
    </row>
    <row r="34" ht="22" customHeight="1" spans="1:3">
      <c r="A34" s="9" t="s">
        <v>197</v>
      </c>
      <c r="B34" s="7">
        <v>50</v>
      </c>
      <c r="C34" s="8"/>
    </row>
    <row r="35" ht="22" customHeight="1" spans="1:3">
      <c r="A35" s="9" t="s">
        <v>198</v>
      </c>
      <c r="B35" s="7">
        <v>2025</v>
      </c>
      <c r="C35" s="8"/>
    </row>
    <row r="36" ht="43" customHeight="1" spans="1:3">
      <c r="A36" s="9" t="s">
        <v>199</v>
      </c>
      <c r="B36" s="7">
        <f>20117+11801+38</f>
        <v>31956</v>
      </c>
      <c r="C36" s="10" t="s">
        <v>200</v>
      </c>
    </row>
  </sheetData>
  <mergeCells count="3">
    <mergeCell ref="A1:B1"/>
    <mergeCell ref="A2:C2"/>
    <mergeCell ref="A3:C3"/>
  </mergeCells>
  <printOptions horizontalCentered="1"/>
  <pageMargins left="0.786805555555556" right="0.786805555555556" top="0.786805555555556" bottom="0.786805555555556" header="0.236111111111111" footer="0.511805555555556"/>
  <pageSetup paperSize="9" scale="98" firstPageNumber="16" fitToHeight="0" orientation="landscape" useFirstPageNumber="1" horizontalDpi="600"/>
  <headerFooter alignWithMargins="0" scaleWithDoc="0"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2025年一般公共预算收支</vt:lpstr>
      <vt:lpstr>2025年地方一般公共预算收入</vt:lpstr>
      <vt:lpstr>2025年一般公共预算支出</vt:lpstr>
      <vt:lpstr>2025年政府性基金预算</vt:lpstr>
      <vt:lpstr>2025年国有资本经营</vt:lpstr>
      <vt:lpstr>2025年社会保险基金</vt:lpstr>
      <vt:lpstr>2025年上级转移支付明细表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张展铧</cp:lastModifiedBy>
  <dcterms:created xsi:type="dcterms:W3CDTF">2016-12-30T16:54:00Z</dcterms:created>
  <dcterms:modified xsi:type="dcterms:W3CDTF">2026-08-20T02:24:14Z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5D6508469AF44236935EABAEB9526556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