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tabRatio="923" activeTab="1"/>
  </bookViews>
  <sheets>
    <sheet name="2021年政府预算公开表格" sheetId="37" r:id="rId1"/>
    <sheet name="目录" sheetId="36" r:id="rId2"/>
    <sheet name="2020年一般公共预算收支执行表" sheetId="1" r:id="rId3"/>
    <sheet name="2020年政府性基金预算收支执行表" sheetId="2" r:id="rId4"/>
    <sheet name="2020年国有资本经营预算收支执行表" sheetId="16" r:id="rId5"/>
    <sheet name="2020年社会保险基金预算收支执行表" sheetId="15" r:id="rId6"/>
    <sheet name="2021年一般公共预算收支预算表" sheetId="3" r:id="rId7"/>
    <sheet name="2021年本级一般公共预算收入明细表" sheetId="17" r:id="rId8"/>
    <sheet name="2021年一般公共预算支出表" sheetId="18" r:id="rId9"/>
    <sheet name="2021年地方本级支出预算明细表   " sheetId="6" r:id="rId10"/>
    <sheet name="2021年一般公共预算本级基本支出预算明细表" sheetId="19" r:id="rId11"/>
    <sheet name="2021年市对区税收返还及转移支付预算明细表" sheetId="20" r:id="rId12"/>
    <sheet name="2021年市对区转移支付预算表（分地区）" sheetId="21" r:id="rId13"/>
    <sheet name="2021年一般公共预算专项资金表" sheetId="22" r:id="rId14"/>
    <sheet name="关于2021年市对区转移支付预算的说明" sheetId="23" r:id="rId15"/>
    <sheet name="2021年预算绩效工作计划情况" sheetId="24" r:id="rId16"/>
    <sheet name="2020年政府一般债务限额和余额情况表" sheetId="25" r:id="rId17"/>
    <sheet name="2020年政府专项债务限额和余额情况表" sheetId="26" r:id="rId18"/>
    <sheet name="2020年预算执行情况与2021年预算报告附录中 关于地方债" sheetId="27" r:id="rId19"/>
    <sheet name="2021年政府性基金收支预算表" sheetId="5" r:id="rId20"/>
    <sheet name="2021年政府性基金收入预算表" sheetId="28" r:id="rId21"/>
    <sheet name="2021年本级政府性基金预算支出明细表" sheetId="29" r:id="rId22"/>
    <sheet name="2021年政府性基金市对区转移支付预算表（分地区）" sheetId="30" r:id="rId23"/>
    <sheet name="2021年国有资本经营收支预算表" sheetId="12" r:id="rId24"/>
    <sheet name="2021年国有资本经营预算收入表" sheetId="31" r:id="rId25"/>
    <sheet name="2021年国有资本经营预算支出明细表" sheetId="32" r:id="rId26"/>
    <sheet name="2021年本级国有资本经营预算支出明细表" sheetId="38" r:id="rId27"/>
    <sheet name="2021年国有资本经营预算中安排对下转移支付补助表" sheetId="33" r:id="rId28"/>
    <sheet name="2021年社会保险基金收支预算表" sheetId="14" r:id="rId29"/>
    <sheet name="2021年市级社会保险基金预算收入表" sheetId="34" r:id="rId30"/>
    <sheet name="2021年市级社会保险基金预算支出明细表" sheetId="35" r:id="rId31"/>
    <sheet name="2021年“三公”经费预算表及增减说明" sheetId="10" r:id="rId32"/>
  </sheets>
  <definedNames>
    <definedName name="_xlnm.Print_Titles" localSheetId="9">'2021年地方本级支出预算明细表   '!$4:$5</definedName>
  </definedNames>
  <calcPr calcId="144525"/>
</workbook>
</file>

<file path=xl/comments1.xml><?xml version="1.0" encoding="utf-8"?>
<comments xmlns="http://schemas.openxmlformats.org/spreadsheetml/2006/main">
  <authors>
    <author>Administrator</author>
  </authors>
  <commentList>
    <comment ref="C32"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<sst xmlns="http://schemas.openxmlformats.org/spreadsheetml/2006/main" count="1046" uniqueCount="820">
  <si>
    <t>2021年津市市政府财政预算公开表格</t>
  </si>
  <si>
    <t>目    录</t>
  </si>
  <si>
    <t>编号</t>
  </si>
  <si>
    <t>内  容</t>
  </si>
  <si>
    <t>2020年一般公共预算收支执行表</t>
  </si>
  <si>
    <t>2020年政府性基金预算收支执行表</t>
  </si>
  <si>
    <t>2020年国有资本经营预算收支执行表</t>
  </si>
  <si>
    <t>2020年社会保险基金预算收支执行表</t>
  </si>
  <si>
    <t>2021年一般公共预算收支预算表</t>
  </si>
  <si>
    <t>2021年本级一般公共预算收入明细表</t>
  </si>
  <si>
    <t>2021年一般公共预算支出表</t>
  </si>
  <si>
    <t xml:space="preserve">2021年地方本级支出预算明细表   </t>
  </si>
  <si>
    <t>2021年一般公共预算本级基本支出预算明细表</t>
  </si>
  <si>
    <t>2021年市对区税收返还及转移支付预算明细表</t>
  </si>
  <si>
    <t>2021年市对区转移支付预算表（分地区）</t>
  </si>
  <si>
    <t>2021年一般公共预算专项资金表</t>
  </si>
  <si>
    <t>关于2021年市对区转移支付预算的说明</t>
  </si>
  <si>
    <t>2021年预算绩效工作计划情况</t>
  </si>
  <si>
    <t>2020年政府一般债务限额和余额情况表</t>
  </si>
  <si>
    <t>2020年政府专项债务限额和余额情况表</t>
  </si>
  <si>
    <t>2020年预算执行情况与2021年预算报告附录中
关于地方债务的情况说明</t>
  </si>
  <si>
    <t>2021年政府性基金收支预算表</t>
  </si>
  <si>
    <t>2021年政府性基金收入预算表</t>
  </si>
  <si>
    <t>2021年本级政府性基金预算支出明细表</t>
  </si>
  <si>
    <t>2021年政府性基金市对下转移支付预算表（分地区）</t>
  </si>
  <si>
    <t>2021年国有资本经营收支预算表</t>
  </si>
  <si>
    <t>2021年国有资本经营预算收入表</t>
  </si>
  <si>
    <t>2021年国有资本经营预算支出明细表</t>
  </si>
  <si>
    <t>2021年本级国有资本经营预算支出明细表</t>
  </si>
  <si>
    <t>2021年国有资本经营预算中安排对下转移支付补助表（分地区）</t>
  </si>
  <si>
    <t>2021年社会保险基金收支预算表</t>
  </si>
  <si>
    <t>2021年市级社会保险基金预算收入表</t>
  </si>
  <si>
    <t>2021年市级社会保险基金预算支出明细表</t>
  </si>
  <si>
    <t>2021年“三公”经费预算表及增减说明</t>
  </si>
  <si>
    <t>附件1</t>
  </si>
  <si>
    <t>金额单位：万元</t>
  </si>
  <si>
    <t>预算科目</t>
  </si>
  <si>
    <t>2019年</t>
  </si>
  <si>
    <t>2020年</t>
  </si>
  <si>
    <r>
      <rPr>
        <sz val="10"/>
        <color indexed="8"/>
        <rFont val="黑体"/>
        <charset val="134"/>
      </rPr>
      <t>增长</t>
    </r>
    <r>
      <rPr>
        <sz val="10"/>
        <color indexed="8"/>
        <rFont val="Times New Roman"/>
        <charset val="0"/>
      </rPr>
      <t>%</t>
    </r>
  </si>
  <si>
    <t>备注</t>
  </si>
  <si>
    <t>决算数</t>
  </si>
  <si>
    <t>完成数</t>
  </si>
  <si>
    <t>一、税收收入</t>
  </si>
  <si>
    <t>一、一般公共服务</t>
  </si>
  <si>
    <t>二、非税收入</t>
  </si>
  <si>
    <t>二、国防</t>
  </si>
  <si>
    <t>三、公共安全</t>
  </si>
  <si>
    <t>四、教育</t>
  </si>
  <si>
    <t>五、科学技术</t>
  </si>
  <si>
    <t>六、文化体育与传媒</t>
  </si>
  <si>
    <t>七、社会保障和就业</t>
  </si>
  <si>
    <r>
      <rPr>
        <sz val="10"/>
        <color indexed="8"/>
        <rFont val="宋体"/>
        <charset val="134"/>
      </rPr>
      <t>八、</t>
    </r>
    <r>
      <rPr>
        <sz val="10"/>
        <color indexed="8"/>
        <rFont val="宋体"/>
        <charset val="134"/>
      </rPr>
      <t>医疗卫生与计划生育事务</t>
    </r>
  </si>
  <si>
    <t>九、节能环保</t>
  </si>
  <si>
    <t>十、城乡社区事务</t>
  </si>
  <si>
    <t>十一、农林水事务</t>
  </si>
  <si>
    <t>十二、交通运输</t>
  </si>
  <si>
    <t>十三、资源勘探电力信息等</t>
  </si>
  <si>
    <t>十四、商业服务业等事务</t>
  </si>
  <si>
    <t>十五、金融监管等事务支出</t>
  </si>
  <si>
    <t>十六、自然资源海洋气象等事务</t>
  </si>
  <si>
    <t>十七、住房保障支出</t>
  </si>
  <si>
    <t>十八、粮油物资管理事务</t>
  </si>
  <si>
    <t>十九、灾害防治及应急管理</t>
  </si>
  <si>
    <t>二十、援助其他地区支出</t>
  </si>
  <si>
    <t>二十一、债务还本支出</t>
  </si>
  <si>
    <t>二十二、债务付息支出</t>
  </si>
  <si>
    <t>二十三、其他支出</t>
  </si>
  <si>
    <t>地方本级支出小计</t>
  </si>
  <si>
    <t>地方一般公共预算收入小计</t>
  </si>
  <si>
    <t>上解支出小计</t>
  </si>
  <si>
    <t>上级补助收入小计</t>
  </si>
  <si>
    <t xml:space="preserve"> 其中：体制上解</t>
  </si>
  <si>
    <r>
      <rPr>
        <sz val="10"/>
        <color indexed="8"/>
        <rFont val="宋体"/>
        <charset val="134"/>
      </rPr>
      <t>其中：一般性转移支付收入</t>
    </r>
    <r>
      <rPr>
        <sz val="9"/>
        <color indexed="8"/>
        <rFont val="宋体"/>
        <charset val="134"/>
      </rPr>
      <t>（含返还性收入）</t>
    </r>
  </si>
  <si>
    <t>含二批抗疫国债收入2000万元</t>
  </si>
  <si>
    <t xml:space="preserve">      出口退税超基数上解</t>
  </si>
  <si>
    <t xml:space="preserve">  专项转移支付收入</t>
  </si>
  <si>
    <t xml:space="preserve">      专项上解</t>
  </si>
  <si>
    <t>地方政府新增债券收入</t>
  </si>
  <si>
    <t>地方政府债券还本支出</t>
  </si>
  <si>
    <t>稳定调节基金</t>
  </si>
  <si>
    <t>上年结转收入</t>
  </si>
  <si>
    <t>年终结余</t>
  </si>
  <si>
    <t>调入资金</t>
  </si>
  <si>
    <t xml:space="preserve">  其中：结转下年</t>
  </si>
  <si>
    <t xml:space="preserve">        净结余</t>
  </si>
  <si>
    <t>收 入 合 计</t>
  </si>
  <si>
    <t>支出合计</t>
  </si>
  <si>
    <t>附件2</t>
  </si>
  <si>
    <t>2019年                      决算数</t>
  </si>
  <si>
    <t>2020年                    完成数</t>
  </si>
  <si>
    <t>一、散装水泥专项资金</t>
  </si>
  <si>
    <t>一、文化体育与传媒</t>
  </si>
  <si>
    <t>二、政府住房基金</t>
  </si>
  <si>
    <t>二、社会保障和就业</t>
  </si>
  <si>
    <t>三、城市公用事业附加</t>
  </si>
  <si>
    <t>三、城乡社区事务</t>
  </si>
  <si>
    <t>四、农业土地开发资金</t>
  </si>
  <si>
    <t>四、农林水事务</t>
  </si>
  <si>
    <t>五、国有土地收益基金</t>
  </si>
  <si>
    <t>六、债务付息</t>
  </si>
  <si>
    <t>六、国有土地使用权出让金</t>
  </si>
  <si>
    <t>七、商业服务业等事务</t>
  </si>
  <si>
    <t>七、城市基础设施配套费</t>
  </si>
  <si>
    <t>八、其他支出</t>
  </si>
  <si>
    <t>八、新型墙体材料专项基金</t>
  </si>
  <si>
    <t>九、抗疫特别国债安排的支出</t>
  </si>
  <si>
    <t>九、其他政府性基金</t>
  </si>
  <si>
    <t>十、污水处理费收入</t>
  </si>
  <si>
    <t>政府性基金收入小计</t>
  </si>
  <si>
    <t>政府性基金支出小计</t>
  </si>
  <si>
    <t xml:space="preserve">     上级补助收入</t>
  </si>
  <si>
    <t xml:space="preserve">    上解上级支出</t>
  </si>
  <si>
    <t xml:space="preserve">     抗疫国债收入</t>
  </si>
  <si>
    <t xml:space="preserve">     专项债收入</t>
  </si>
  <si>
    <t xml:space="preserve">  调出资金</t>
  </si>
  <si>
    <t xml:space="preserve">     上年结余</t>
  </si>
  <si>
    <t xml:space="preserve">  债务还本支出</t>
  </si>
  <si>
    <t xml:space="preserve">     调入资金</t>
  </si>
  <si>
    <t xml:space="preserve">    年终结余</t>
  </si>
  <si>
    <t>收入合计</t>
  </si>
  <si>
    <t>附件3</t>
  </si>
  <si>
    <t>收          入</t>
  </si>
  <si>
    <t>支          出</t>
  </si>
  <si>
    <t>项    目</t>
  </si>
  <si>
    <t>金 额</t>
  </si>
  <si>
    <t>项     目</t>
  </si>
  <si>
    <t>一、利润收入</t>
  </si>
  <si>
    <t>一、社会保障和就业支出</t>
  </si>
  <si>
    <t xml:space="preserve">    投资服务企业利润收入</t>
  </si>
  <si>
    <t>二、国有资本经营预算支出</t>
  </si>
  <si>
    <t xml:space="preserve">    建筑施工企业利润收入</t>
  </si>
  <si>
    <r>
      <rPr>
        <sz val="10.5"/>
        <color indexed="8"/>
        <rFont val="宋体"/>
        <charset val="134"/>
      </rPr>
      <t xml:space="preserve">    </t>
    </r>
    <r>
      <rPr>
        <sz val="10.5"/>
        <color indexed="8"/>
        <rFont val="宋体"/>
        <charset val="134"/>
      </rPr>
      <t>解决历史遗留问题及改革成本支出</t>
    </r>
  </si>
  <si>
    <t xml:space="preserve">    转制科研院所利润收入</t>
  </si>
  <si>
    <t xml:space="preserve">    国有企业资本金注入</t>
  </si>
  <si>
    <t>二、股利、股息收入</t>
  </si>
  <si>
    <t xml:space="preserve">    其他国有资本经营预算支出</t>
  </si>
  <si>
    <t xml:space="preserve">    国有控股公司股利、股息收入</t>
  </si>
  <si>
    <t>三、转移性支出</t>
  </si>
  <si>
    <t xml:space="preserve">    国有参股公司股利、股息收入</t>
  </si>
  <si>
    <t xml:space="preserve">    调出资金</t>
  </si>
  <si>
    <t xml:space="preserve">    其他国有资本经营预算企业股利、股息收入</t>
  </si>
  <si>
    <t>三、产权转让收入</t>
  </si>
  <si>
    <t>四、清算收入</t>
  </si>
  <si>
    <t>五、其他国有资本经营收入</t>
  </si>
  <si>
    <t>本年收入合计</t>
  </si>
  <si>
    <t>本年支出合计</t>
  </si>
  <si>
    <t>上年结转</t>
  </si>
  <si>
    <t>结转下年</t>
  </si>
  <si>
    <t>收 入 总 计</t>
  </si>
  <si>
    <t>支 出 总 计</t>
  </si>
  <si>
    <t>附件4</t>
  </si>
  <si>
    <t>项        目</t>
  </si>
  <si>
    <t>合计</t>
  </si>
  <si>
    <t>企业职工基本</t>
  </si>
  <si>
    <t>城乡居民基本</t>
  </si>
  <si>
    <t>机关事业单位基</t>
  </si>
  <si>
    <t>职工基本医</t>
  </si>
  <si>
    <t>城乡居民基本医疗保险基金和生育保险基金</t>
  </si>
  <si>
    <t>工伤保险基金</t>
  </si>
  <si>
    <t>失业保险基金</t>
  </si>
  <si>
    <t>养老保险基金</t>
  </si>
  <si>
    <t>本养老保险基金</t>
  </si>
  <si>
    <t>疗保险基金</t>
  </si>
  <si>
    <t>一、收入</t>
  </si>
  <si>
    <t xml:space="preserve">    其中：1.保险费收入</t>
  </si>
  <si>
    <t xml:space="preserve">          2.利息收入</t>
  </si>
  <si>
    <t xml:space="preserve">          3.财政补贴收入</t>
  </si>
  <si>
    <t xml:space="preserve">          4.委托投资收益</t>
  </si>
  <si>
    <t xml:space="preserve">          5.其他收入</t>
  </si>
  <si>
    <t xml:space="preserve">          6.转移收入</t>
  </si>
  <si>
    <t xml:space="preserve">          7.中央调剂资金收入</t>
  </si>
  <si>
    <t xml:space="preserve">          8.中央调剂基金收入</t>
  </si>
  <si>
    <t>二、支出</t>
  </si>
  <si>
    <t xml:space="preserve">    其中：1.社会保险待遇支出</t>
  </si>
  <si>
    <t xml:space="preserve">          2.其他支出</t>
  </si>
  <si>
    <t xml:space="preserve">          3.转移支出</t>
  </si>
  <si>
    <t xml:space="preserve">          4.中央调剂基金支出</t>
  </si>
  <si>
    <t xml:space="preserve">          5.中央调剂资金支出</t>
  </si>
  <si>
    <t>三、本年收支结余</t>
  </si>
  <si>
    <t>四、年末滚存结余</t>
  </si>
  <si>
    <t>说明：1、企业职工基本养老保险基金已实行省级统筹，收支执行情况由省级社保部门统一编制，此表未反映数据；2、生育保险合并进职工基本医疗。</t>
  </si>
  <si>
    <t>附件5</t>
  </si>
  <si>
    <t>2021年</t>
  </si>
  <si>
    <t>预算数</t>
  </si>
  <si>
    <t>一、地方一般公共预算收入</t>
  </si>
  <si>
    <t>二、上级补助收入</t>
  </si>
  <si>
    <r>
      <rPr>
        <sz val="10"/>
        <color indexed="8"/>
        <rFont val="宋体"/>
        <charset val="134"/>
      </rPr>
      <t>(一</t>
    </r>
    <r>
      <rPr>
        <sz val="10"/>
        <color indexed="8"/>
        <rFont val="Times New Roman"/>
        <charset val="0"/>
      </rPr>
      <t>)</t>
    </r>
    <r>
      <rPr>
        <sz val="10"/>
        <color indexed="8"/>
        <rFont val="宋体"/>
        <charset val="134"/>
      </rPr>
      <t>税收返还</t>
    </r>
  </si>
  <si>
    <r>
      <rPr>
        <sz val="10"/>
        <color indexed="8"/>
        <rFont val="宋体"/>
        <charset val="134"/>
      </rPr>
      <t>(二</t>
    </r>
    <r>
      <rPr>
        <sz val="10"/>
        <color indexed="8"/>
        <rFont val="Times New Roman"/>
        <charset val="0"/>
      </rPr>
      <t>)</t>
    </r>
    <r>
      <rPr>
        <sz val="10"/>
        <color indexed="8"/>
        <rFont val="宋体"/>
        <charset val="134"/>
      </rPr>
      <t>一般性转移支付</t>
    </r>
  </si>
  <si>
    <r>
      <rPr>
        <sz val="10"/>
        <color indexed="8"/>
        <rFont val="宋体"/>
        <charset val="134"/>
      </rPr>
      <t>(三</t>
    </r>
    <r>
      <rPr>
        <sz val="10"/>
        <color indexed="8"/>
        <rFont val="Times New Roman"/>
        <charset val="0"/>
      </rPr>
      <t>)</t>
    </r>
    <r>
      <rPr>
        <sz val="10"/>
        <color indexed="8"/>
        <rFont val="宋体"/>
        <charset val="134"/>
      </rPr>
      <t>专项转移支付</t>
    </r>
  </si>
  <si>
    <t>三、地方政府新增债券收入</t>
  </si>
  <si>
    <t>八、医疗卫生与计划生育支出</t>
  </si>
  <si>
    <t>十五、自然资源海洋气象等事务</t>
  </si>
  <si>
    <t>十六、住房保障支出</t>
  </si>
  <si>
    <t>十七、粮油物资管理事务</t>
  </si>
  <si>
    <t>十八、灾害防治及应急</t>
  </si>
  <si>
    <t>十九、债务付息支出</t>
  </si>
  <si>
    <t>二十一、预备费</t>
  </si>
  <si>
    <t>二十二、其他支出</t>
  </si>
  <si>
    <t xml:space="preserve">  上解上级支出</t>
  </si>
  <si>
    <t xml:space="preserve">      其中：体制上解</t>
  </si>
  <si>
    <t>上年收入结转</t>
  </si>
  <si>
    <t xml:space="preserve">      其中：结转下年支出</t>
  </si>
  <si>
    <r>
      <rPr>
        <sz val="10"/>
        <rFont val="宋体"/>
        <charset val="134"/>
      </rPr>
      <t>附件</t>
    </r>
    <r>
      <rPr>
        <sz val="10"/>
        <rFont val="Arial"/>
        <charset val="0"/>
      </rPr>
      <t>6</t>
    </r>
  </si>
  <si>
    <t>编制单位：津市财政局</t>
  </si>
  <si>
    <t xml:space="preserve">                           金额单位：万元</t>
  </si>
  <si>
    <t>科目编码</t>
  </si>
  <si>
    <t>项   目</t>
  </si>
  <si>
    <t>2021年预算数</t>
  </si>
  <si>
    <t>说      明</t>
  </si>
  <si>
    <t>1、增值税</t>
  </si>
  <si>
    <t>2、消费税</t>
  </si>
  <si>
    <t>3、企业所得税</t>
  </si>
  <si>
    <t>4、个人所得税</t>
  </si>
  <si>
    <t>5、资源税</t>
  </si>
  <si>
    <t>6、城市建设维护税</t>
  </si>
  <si>
    <t>7、房产税</t>
  </si>
  <si>
    <t>8、印花税</t>
  </si>
  <si>
    <t>9、城镇土地使用税</t>
  </si>
  <si>
    <t>10、土地增值税</t>
  </si>
  <si>
    <t>11、车船税</t>
  </si>
  <si>
    <t>12、耕地占用税</t>
  </si>
  <si>
    <t>13、契税</t>
  </si>
  <si>
    <t>14、环境保护税</t>
  </si>
  <si>
    <t>15、其他税收</t>
  </si>
  <si>
    <t>1、专项收入</t>
  </si>
  <si>
    <t>2、行政事业性收费</t>
  </si>
  <si>
    <t>3、罚没收入</t>
  </si>
  <si>
    <t>4、国有资源(资产)有偿使用收入</t>
  </si>
  <si>
    <t>5、捐赠收入</t>
  </si>
  <si>
    <t>6、政府性基金收入</t>
  </si>
  <si>
    <t>6、其他收入</t>
  </si>
  <si>
    <t>附件7</t>
  </si>
  <si>
    <t>2021年一般公共预算支出预算表</t>
  </si>
  <si>
    <t>调整预算数</t>
  </si>
  <si>
    <t>附件8</t>
  </si>
  <si>
    <t>预  算  科  目</t>
  </si>
  <si>
    <t>上年决算（执行)数</t>
  </si>
  <si>
    <t>2021年 
预算数</t>
  </si>
  <si>
    <t>一般公共服务</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</si>
  <si>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</si>
  <si>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</si>
  <si>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</si>
  <si>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</si>
  <si>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</si>
  <si>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</si>
  <si>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</si>
  <si>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</si>
  <si>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</si>
  <si>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人力资源事务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</si>
  <si>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</si>
  <si>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</si>
  <si>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</si>
  <si>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</si>
  <si>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</si>
  <si>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</si>
  <si>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</si>
  <si>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</si>
  <si>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</si>
  <si>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</si>
  <si>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</si>
  <si>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</si>
  <si>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</si>
  <si>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</si>
  <si>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</si>
  <si>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</si>
  <si>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</si>
  <si>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外交</t>
  </si>
  <si>
    <t xml:space="preserve">      其他外交支出</t>
  </si>
  <si>
    <t>国防</t>
  </si>
  <si>
    <t xml:space="preserve">      现役部队</t>
  </si>
  <si>
    <t xml:space="preserve">      国防科研事业</t>
  </si>
  <si>
    <t xml:space="preserve">      专项工程</t>
  </si>
  <si>
    <t xml:space="preserve">      国防动员</t>
  </si>
  <si>
    <t xml:space="preserve">      其他国防支出</t>
  </si>
  <si>
    <t>公共安全</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</si>
  <si>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</si>
  <si>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</si>
  <si>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</si>
  <si>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</si>
  <si>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</si>
  <si>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</si>
  <si>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</si>
  <si>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</si>
  <si>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</si>
  <si>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</si>
  <si>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</si>
  <si>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教育</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</si>
  <si>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</si>
  <si>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</si>
  <si>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</si>
  <si>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</si>
  <si>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</si>
  <si>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</si>
  <si>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</si>
  <si>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</si>
  <si>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教育附加安排的支出</t>
  </si>
  <si>
    <t xml:space="preserve">      其他教育支出</t>
  </si>
  <si>
    <t>科学技术</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</si>
  <si>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</si>
  <si>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</si>
  <si>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</si>
  <si>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</si>
  <si>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</si>
  <si>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</si>
  <si>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</si>
  <si>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</si>
  <si>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</si>
  <si>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</si>
  <si>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文化旅游体育与传媒</t>
  </si>
  <si>
    <t xml:space="preserve">      文化和旅游</t>
  </si>
  <si>
    <t xml:space="preserve">      文物</t>
  </si>
  <si>
    <t xml:space="preserve">      体育</t>
  </si>
  <si>
    <t xml:space="preserve">      新闻出版电影</t>
  </si>
  <si>
    <t xml:space="preserve">      广播电视</t>
  </si>
  <si>
    <t xml:space="preserve">      其他文化旅游体育与传媒支出</t>
  </si>
  <si>
    <t>社会保障和就业</t>
  </si>
  <si>
    <t xml:space="preserve">      人力资源和社会保障管理事务</t>
  </si>
  <si>
    <t xml:space="preserve">      民政管理事务</t>
  </si>
  <si>
    <t xml:space="preserve">      补充全国社会保障基金</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</si>
  <si>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</si>
  <si>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</si>
  <si>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</si>
  <si>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</si>
  <si>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</si>
  <si>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</si>
  <si>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</si>
  <si>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</si>
  <si>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</si>
  <si>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</si>
  <si>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</si>
  <si>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</si>
  <si>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</si>
  <si>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</si>
  <si>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</si>
  <si>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</si>
  <si>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其他社会保障和就业支出</t>
  </si>
  <si>
    <t>卫生健康</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</si>
  <si>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</si>
  <si>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</si>
  <si>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</si>
  <si>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</si>
  <si>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</si>
  <si>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</si>
  <si>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</si>
  <si>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</si>
  <si>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</si>
  <si>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</si>
  <si>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</si>
  <si>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</si>
  <si>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</si>
  <si>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节能环保</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</si>
  <si>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</si>
  <si>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</si>
  <si>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</si>
  <si>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</si>
  <si>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</si>
  <si>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</si>
  <si>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能源节约利用</t>
  </si>
  <si>
    <t xml:space="preserve">      污染减排</t>
  </si>
  <si>
    <t xml:space="preserve">      可再生能源</t>
  </si>
  <si>
    <t xml:space="preserve">      循环经济</t>
  </si>
  <si>
    <t xml:space="preserve">      能源管理事务</t>
  </si>
  <si>
    <t xml:space="preserve">      其他节能保护支出</t>
  </si>
  <si>
    <t>城乡社区事务</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</si>
  <si>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</si>
  <si>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</si>
  <si>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</si>
  <si>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</si>
  <si>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</si>
  <si>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其他城乡社区事务支出</t>
  </si>
  <si>
    <t>农林水事务</t>
  </si>
  <si>
    <t xml:space="preserve">      农业和农村</t>
  </si>
  <si>
    <t xml:space="preserve">      林业和草原</t>
  </si>
  <si>
    <t xml:space="preserve">      水利</t>
  </si>
  <si>
    <t xml:space="preserve">      扶贫</t>
  </si>
  <si>
    <t xml:space="preserve">      农业综合开发</t>
  </si>
  <si>
    <t xml:space="preserve">      农村综合改革</t>
  </si>
  <si>
    <t xml:space="preserve">       其中：对村级一事一议补助</t>
  </si>
  <si>
    <t>　　　　　　　村级低限运转</t>
  </si>
  <si>
    <t xml:space="preserve">      普惠金融发展支出</t>
  </si>
  <si>
    <t xml:space="preserve">      目标价格补贴</t>
  </si>
  <si>
    <t xml:space="preserve">      其他农林水事务支出</t>
  </si>
  <si>
    <t>交通运输</t>
  </si>
  <si>
    <t xml:space="preserve">    公路水路运输</t>
  </si>
  <si>
    <t xml:space="preserve">    成品油价格改革对交通运输的补贴</t>
  </si>
  <si>
    <t xml:space="preserve">    邮政业支出</t>
  </si>
  <si>
    <t xml:space="preserve">    车辆购置税支出</t>
  </si>
  <si>
    <t xml:space="preserve">    其他交通运输支出</t>
  </si>
  <si>
    <t>资源勘探工业信息等事务</t>
  </si>
  <si>
    <t>资源勘探开发</t>
  </si>
  <si>
    <t xml:space="preserve">  工业和信息产业监管支出</t>
  </si>
  <si>
    <t xml:space="preserve">      国有资产监管</t>
  </si>
  <si>
    <t xml:space="preserve">      支持中小企业发展和管理支出</t>
  </si>
  <si>
    <t xml:space="preserve">      其他资源勘探工业信息等事务支出</t>
  </si>
  <si>
    <t>商业服务业等事务</t>
  </si>
  <si>
    <t xml:space="preserve">      商业流通事务</t>
  </si>
  <si>
    <t xml:space="preserve">      涉外发展服务支出</t>
  </si>
  <si>
    <t xml:space="preserve">      其他商业服务业等支出</t>
  </si>
  <si>
    <t>金融支出</t>
  </si>
  <si>
    <t xml:space="preserve">      金融部门行政支出</t>
  </si>
  <si>
    <t xml:space="preserve">      金融调控支出</t>
  </si>
  <si>
    <t xml:space="preserve">      其他金融支出</t>
  </si>
  <si>
    <t>自然资源海洋气象等</t>
  </si>
  <si>
    <t xml:space="preserve">     自然资源事务</t>
  </si>
  <si>
    <t xml:space="preserve">     测绘事务</t>
  </si>
  <si>
    <t xml:space="preserve">     其他自然资源海洋气象等</t>
  </si>
  <si>
    <t>住房保障支出</t>
  </si>
  <si>
    <t xml:space="preserve">        保障性安居工程支出</t>
  </si>
  <si>
    <t xml:space="preserve">        住房改革支出</t>
  </si>
  <si>
    <t xml:space="preserve">        城乡社区住宅</t>
  </si>
  <si>
    <t>粮油物资管理事务</t>
  </si>
  <si>
    <t xml:space="preserve">        粮油事务</t>
  </si>
  <si>
    <t xml:space="preserve">        物资事务</t>
  </si>
  <si>
    <t xml:space="preserve">        能源储备</t>
  </si>
  <si>
    <t xml:space="preserve">        粮油储备</t>
  </si>
  <si>
    <t xml:space="preserve">        重要商品储备</t>
  </si>
  <si>
    <t>灾害防治及应急管理</t>
  </si>
  <si>
    <t xml:space="preserve">       应急管理事务</t>
  </si>
  <si>
    <t xml:space="preserve">       消防事务</t>
  </si>
  <si>
    <t xml:space="preserve">       森林消防事务</t>
  </si>
  <si>
    <t xml:space="preserve">       地震事务</t>
  </si>
  <si>
    <t xml:space="preserve">       自然灾害防治</t>
  </si>
  <si>
    <t xml:space="preserve">       自然灾害救灾及恢复重建</t>
  </si>
  <si>
    <t xml:space="preserve">       其他灾害防治及应急管理</t>
  </si>
  <si>
    <t>援助其他地区支出</t>
  </si>
  <si>
    <t>预备费</t>
  </si>
  <si>
    <t>其他支出</t>
  </si>
  <si>
    <t xml:space="preserve">   其他支出</t>
  </si>
  <si>
    <t>债务付息支出</t>
  </si>
  <si>
    <t>地方政府专项债务付息支出</t>
  </si>
  <si>
    <t xml:space="preserve">     地方本级支出合计</t>
  </si>
  <si>
    <t>附件9</t>
  </si>
  <si>
    <t>单位：万元</t>
  </si>
  <si>
    <t>科目名称</t>
  </si>
  <si>
    <t>一般公共预算基本支出</t>
  </si>
  <si>
    <t>工资福利支出</t>
  </si>
  <si>
    <t xml:space="preserve">  基本工资</t>
  </si>
  <si>
    <t xml:space="preserve">  津贴补贴</t>
  </si>
  <si>
    <t xml:space="preserve">  奖金</t>
  </si>
  <si>
    <t xml:space="preserve">  伙食补助费</t>
  </si>
  <si>
    <t xml:space="preserve">  绩效工资</t>
  </si>
  <si>
    <t xml:space="preserve">  机关事业单位基本养老保险缴费</t>
  </si>
  <si>
    <t xml:space="preserve">  职业年金缴费</t>
  </si>
  <si>
    <t xml:space="preserve">  职工基本医疗保险缴费</t>
  </si>
  <si>
    <t xml:space="preserve">  公务员医疗补助缴费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</si>
  <si>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</si>
  <si>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</si>
  <si>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</si>
  <si>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</si>
  <si>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</si>
  <si>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</si>
  <si>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</si>
  <si>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</si>
  <si>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</si>
  <si>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</si>
  <si>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</si>
  <si>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</si>
  <si>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</si>
  <si>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</si>
  <si>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</si>
  <si>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</si>
  <si>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</si>
  <si>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</si>
  <si>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</si>
  <si>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</si>
  <si>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</si>
  <si>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</si>
  <si>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</si>
  <si>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</si>
  <si>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</si>
  <si>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</si>
  <si>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</si>
  <si>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</si>
  <si>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</si>
  <si>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</si>
  <si>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</si>
  <si>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</si>
  <si>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</si>
  <si>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</si>
  <si>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</si>
  <si>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</si>
  <si>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</si>
  <si>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</si>
  <si>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</si>
  <si>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</si>
  <si>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</si>
  <si>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</si>
  <si>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</si>
  <si>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其他对个人和家庭的补助支出</t>
  </si>
  <si>
    <t>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</si>
  <si>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</si>
  <si>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</si>
  <si>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</si>
  <si>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</si>
  <si>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</si>
  <si>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</si>
  <si>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</si>
  <si>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</si>
  <si>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</si>
  <si>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</si>
  <si>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</si>
  <si>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</si>
  <si>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</si>
  <si>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文物和陈列品购置</t>
  </si>
  <si>
    <t xml:space="preserve">  无形资产购置</t>
  </si>
  <si>
    <t xml:space="preserve">  其他资本性支出</t>
  </si>
  <si>
    <t>附件10</t>
  </si>
  <si>
    <r>
      <rPr>
        <sz val="10"/>
        <rFont val="宋体"/>
        <charset val="134"/>
      </rPr>
      <t>项</t>
    </r>
    <r>
      <rPr>
        <sz val="10"/>
        <rFont val="Times New Roman"/>
        <charset val="0"/>
      </rPr>
      <t xml:space="preserve">     </t>
    </r>
    <r>
      <rPr>
        <sz val="10"/>
        <rFont val="宋体"/>
        <charset val="134"/>
      </rPr>
      <t>目</t>
    </r>
  </si>
  <si>
    <r>
      <rPr>
        <sz val="10"/>
        <color theme="1"/>
        <rFont val="Times New Roman"/>
        <charset val="0"/>
      </rPr>
      <t>2021</t>
    </r>
    <r>
      <rPr>
        <sz val="10"/>
        <color indexed="8"/>
        <rFont val="宋体"/>
        <charset val="134"/>
      </rPr>
      <t>年预算数</t>
    </r>
  </si>
  <si>
    <t>合    计</t>
  </si>
  <si>
    <r>
      <rPr>
        <sz val="10"/>
        <rFont val="宋体"/>
        <charset val="134"/>
      </rPr>
      <t>一、税收返还</t>
    </r>
  </si>
  <si>
    <r>
      <rPr>
        <sz val="10"/>
        <rFont val="宋体"/>
        <charset val="134"/>
      </rPr>
      <t>增值税和消费税返还等</t>
    </r>
  </si>
  <si>
    <r>
      <rPr>
        <sz val="10"/>
        <rFont val="宋体"/>
        <charset val="134"/>
      </rPr>
      <t>所得税基数返还</t>
    </r>
  </si>
  <si>
    <r>
      <rPr>
        <sz val="10"/>
        <rFont val="宋体"/>
        <charset val="134"/>
      </rPr>
      <t>成品油税费改革税收返还</t>
    </r>
  </si>
  <si>
    <r>
      <rPr>
        <sz val="10"/>
        <rFont val="宋体"/>
        <charset val="134"/>
      </rPr>
      <t>其他税收返还</t>
    </r>
  </si>
  <si>
    <r>
      <rPr>
        <sz val="10"/>
        <rFont val="宋体"/>
        <charset val="134"/>
      </rPr>
      <t>二、一般性转移支付</t>
    </r>
  </si>
  <si>
    <r>
      <rPr>
        <sz val="10"/>
        <rFont val="宋体"/>
        <charset val="134"/>
      </rPr>
      <t>均衡性转移支付</t>
    </r>
  </si>
  <si>
    <r>
      <rPr>
        <sz val="10"/>
        <rFont val="宋体"/>
        <charset val="134"/>
      </rPr>
      <t>重点生态功能区转移支付</t>
    </r>
  </si>
  <si>
    <r>
      <rPr>
        <sz val="10"/>
        <rFont val="宋体"/>
        <charset val="134"/>
      </rPr>
      <t>产粮</t>
    </r>
    <r>
      <rPr>
        <sz val="10"/>
        <rFont val="Times New Roman"/>
        <charset val="0"/>
      </rPr>
      <t>(</t>
    </r>
    <r>
      <rPr>
        <sz val="10"/>
        <rFont val="宋体"/>
        <charset val="134"/>
      </rPr>
      <t>油</t>
    </r>
    <r>
      <rPr>
        <sz val="10"/>
        <rFont val="Times New Roman"/>
        <charset val="0"/>
      </rPr>
      <t>)</t>
    </r>
    <r>
      <rPr>
        <sz val="10"/>
        <rFont val="宋体"/>
        <charset val="134"/>
      </rPr>
      <t>大县奖励资金</t>
    </r>
  </si>
  <si>
    <r>
      <rPr>
        <sz val="10"/>
        <rFont val="宋体"/>
        <charset val="134"/>
      </rPr>
      <t>县级基本财力保障机制奖补资金</t>
    </r>
  </si>
  <si>
    <r>
      <rPr>
        <sz val="10"/>
        <rFont val="宋体"/>
        <charset val="134"/>
      </rPr>
      <t>革命老区、民族和边境地区转移支付</t>
    </r>
  </si>
  <si>
    <r>
      <rPr>
        <sz val="10"/>
        <rFont val="宋体"/>
        <charset val="134"/>
      </rPr>
      <t>资源枯竭城市转移支付</t>
    </r>
  </si>
  <si>
    <r>
      <rPr>
        <sz val="10"/>
        <rFont val="宋体"/>
        <charset val="134"/>
      </rPr>
      <t>固定数额补助</t>
    </r>
  </si>
  <si>
    <r>
      <rPr>
        <sz val="10"/>
        <rFont val="宋体"/>
        <charset val="134"/>
      </rPr>
      <t>其中：</t>
    </r>
    <r>
      <rPr>
        <sz val="10"/>
        <rFont val="Times New Roman"/>
        <charset val="0"/>
      </rPr>
      <t xml:space="preserve"> </t>
    </r>
    <r>
      <rPr>
        <sz val="10"/>
        <rFont val="宋体"/>
        <charset val="134"/>
      </rPr>
      <t>调整工资转移支付</t>
    </r>
  </si>
  <si>
    <r>
      <rPr>
        <sz val="10"/>
        <rFont val="Times New Roman"/>
        <charset val="0"/>
      </rPr>
      <t xml:space="preserve">             </t>
    </r>
    <r>
      <rPr>
        <sz val="10"/>
        <rFont val="宋体"/>
        <charset val="134"/>
      </rPr>
      <t>农村税费改革转移支付</t>
    </r>
  </si>
  <si>
    <r>
      <rPr>
        <sz val="10"/>
        <rFont val="Times New Roman"/>
        <charset val="0"/>
      </rPr>
      <t xml:space="preserve">             </t>
    </r>
    <r>
      <rPr>
        <sz val="10"/>
        <rFont val="宋体"/>
        <charset val="134"/>
      </rPr>
      <t>工商部门停征两费等转移支付</t>
    </r>
  </si>
  <si>
    <t xml:space="preserve">      其他</t>
  </si>
  <si>
    <r>
      <rPr>
        <sz val="10"/>
        <rFont val="宋体"/>
        <charset val="134"/>
      </rPr>
      <t>企业事业单位划转补助收入</t>
    </r>
  </si>
  <si>
    <r>
      <rPr>
        <sz val="10"/>
        <rFont val="宋体"/>
        <charset val="134"/>
      </rPr>
      <t>体制结算补助</t>
    </r>
  </si>
  <si>
    <r>
      <rPr>
        <sz val="10"/>
        <rFont val="宋体"/>
        <charset val="134"/>
      </rPr>
      <t>基层公检法司转移支付</t>
    </r>
  </si>
  <si>
    <r>
      <rPr>
        <sz val="10"/>
        <rFont val="宋体"/>
        <charset val="134"/>
      </rPr>
      <t>义务教育等转移支付</t>
    </r>
  </si>
  <si>
    <r>
      <rPr>
        <sz val="10"/>
        <rFont val="宋体"/>
        <charset val="134"/>
      </rPr>
      <t>基本养老金和低保等转移支付</t>
    </r>
  </si>
  <si>
    <r>
      <rPr>
        <sz val="10"/>
        <rFont val="宋体"/>
        <charset val="134"/>
      </rPr>
      <t>新型农村合作医疗等转移支付</t>
    </r>
  </si>
  <si>
    <r>
      <rPr>
        <sz val="10"/>
        <rFont val="宋体"/>
        <charset val="134"/>
      </rPr>
      <t>农村综合改革转移支付</t>
    </r>
  </si>
  <si>
    <r>
      <rPr>
        <sz val="10"/>
        <rFont val="宋体"/>
        <charset val="134"/>
      </rPr>
      <t>其他一般性转移支付</t>
    </r>
  </si>
  <si>
    <r>
      <rPr>
        <sz val="10"/>
        <rFont val="宋体"/>
        <charset val="134"/>
      </rPr>
      <t>三、专项转移支付</t>
    </r>
  </si>
  <si>
    <r>
      <rPr>
        <sz val="10"/>
        <rFont val="宋体"/>
        <charset val="134"/>
      </rPr>
      <t>一般公共服务</t>
    </r>
  </si>
  <si>
    <r>
      <rPr>
        <sz val="10"/>
        <rFont val="宋体"/>
        <charset val="134"/>
      </rPr>
      <t>国防</t>
    </r>
  </si>
  <si>
    <r>
      <rPr>
        <sz val="10"/>
        <rFont val="宋体"/>
        <charset val="134"/>
      </rPr>
      <t>公共安全</t>
    </r>
  </si>
  <si>
    <r>
      <rPr>
        <sz val="10"/>
        <rFont val="宋体"/>
        <charset val="134"/>
      </rPr>
      <t>教育</t>
    </r>
  </si>
  <si>
    <r>
      <rPr>
        <sz val="10"/>
        <rFont val="宋体"/>
        <charset val="134"/>
      </rPr>
      <t>科学技术</t>
    </r>
  </si>
  <si>
    <r>
      <rPr>
        <sz val="10"/>
        <rFont val="宋体"/>
        <charset val="134"/>
      </rPr>
      <t>文化体育与传媒</t>
    </r>
  </si>
  <si>
    <r>
      <rPr>
        <sz val="10"/>
        <rFont val="宋体"/>
        <charset val="134"/>
      </rPr>
      <t>社会保障和就业</t>
    </r>
  </si>
  <si>
    <r>
      <rPr>
        <sz val="10"/>
        <rFont val="宋体"/>
        <charset val="134"/>
      </rPr>
      <t>医疗卫生与计划生育</t>
    </r>
  </si>
  <si>
    <r>
      <rPr>
        <sz val="10"/>
        <rFont val="宋体"/>
        <charset val="134"/>
      </rPr>
      <t>节能环保</t>
    </r>
  </si>
  <si>
    <r>
      <rPr>
        <sz val="10"/>
        <rFont val="宋体"/>
        <charset val="134"/>
      </rPr>
      <t>城乡社区</t>
    </r>
  </si>
  <si>
    <r>
      <rPr>
        <sz val="10"/>
        <rFont val="宋体"/>
        <charset val="134"/>
      </rPr>
      <t>农林水</t>
    </r>
  </si>
  <si>
    <r>
      <rPr>
        <sz val="10"/>
        <rFont val="宋体"/>
        <charset val="134"/>
      </rPr>
      <t>交通运输</t>
    </r>
  </si>
  <si>
    <r>
      <rPr>
        <sz val="10"/>
        <rFont val="宋体"/>
        <charset val="134"/>
      </rPr>
      <t>资源勘探信息等</t>
    </r>
  </si>
  <si>
    <r>
      <rPr>
        <sz val="10"/>
        <rFont val="宋体"/>
        <charset val="134"/>
      </rPr>
      <t>商业服务业等</t>
    </r>
  </si>
  <si>
    <r>
      <rPr>
        <sz val="10"/>
        <rFont val="宋体"/>
        <charset val="134"/>
      </rPr>
      <t>金融</t>
    </r>
  </si>
  <si>
    <r>
      <rPr>
        <sz val="10"/>
        <rFont val="宋体"/>
        <charset val="134"/>
      </rPr>
      <t>国土海洋气象等</t>
    </r>
  </si>
  <si>
    <r>
      <rPr>
        <sz val="10"/>
        <rFont val="宋体"/>
        <charset val="134"/>
      </rPr>
      <t>住房保障</t>
    </r>
  </si>
  <si>
    <r>
      <rPr>
        <sz val="10"/>
        <rFont val="宋体"/>
        <charset val="134"/>
      </rPr>
      <t>粮油物资储备</t>
    </r>
  </si>
  <si>
    <r>
      <rPr>
        <sz val="10"/>
        <rFont val="宋体"/>
        <charset val="134"/>
      </rPr>
      <t>其他支出</t>
    </r>
  </si>
  <si>
    <t>附件11</t>
  </si>
  <si>
    <r>
      <rPr>
        <b/>
        <sz val="18"/>
        <color theme="1"/>
        <rFont val="Times New Roman"/>
        <charset val="0"/>
      </rPr>
      <t>2021</t>
    </r>
    <r>
      <rPr>
        <b/>
        <sz val="18"/>
        <color indexed="8"/>
        <rFont val="宋体"/>
        <charset val="134"/>
      </rPr>
      <t>年市对区转移支付预算表（分地区）</t>
    </r>
  </si>
  <si>
    <r>
      <rPr>
        <sz val="12"/>
        <color theme="1"/>
        <rFont val="方正仿宋_GBK"/>
        <charset val="134"/>
      </rPr>
      <t>单位</t>
    </r>
    <r>
      <rPr>
        <sz val="12"/>
        <color indexed="8"/>
        <rFont val="Times New Roman"/>
        <charset val="0"/>
      </rPr>
      <t>:</t>
    </r>
    <r>
      <rPr>
        <sz val="12"/>
        <color indexed="8"/>
        <rFont val="方正仿宋_GBK"/>
        <charset val="134"/>
      </rPr>
      <t>万元</t>
    </r>
  </si>
  <si>
    <t>辖区</t>
  </si>
  <si>
    <t>税收返还收入</t>
  </si>
  <si>
    <t>一般性转移支付收入</t>
  </si>
  <si>
    <t>专项转移支付</t>
  </si>
  <si>
    <t>1、新洲镇</t>
  </si>
  <si>
    <t>2、白衣镇</t>
  </si>
  <si>
    <t>3、毛里湖镇</t>
  </si>
  <si>
    <t>4、药山镇</t>
  </si>
  <si>
    <t>5、一办</t>
  </si>
  <si>
    <t>6、二办</t>
  </si>
  <si>
    <t>7、三办</t>
  </si>
  <si>
    <t>8、四办</t>
  </si>
  <si>
    <t xml:space="preserve">9、五办 </t>
  </si>
  <si>
    <t>总合计</t>
  </si>
  <si>
    <t>附件12</t>
  </si>
  <si>
    <t>序号</t>
  </si>
  <si>
    <t>项目名称</t>
  </si>
  <si>
    <t>金额</t>
  </si>
  <si>
    <t>合  计</t>
  </si>
  <si>
    <t>信访帮扶救助资金</t>
  </si>
  <si>
    <t>组织党建专项资金</t>
  </si>
  <si>
    <t>人才基金</t>
  </si>
  <si>
    <t>科普专项</t>
  </si>
  <si>
    <t>扶贫专项本级</t>
  </si>
  <si>
    <t>三产业发展引导资金</t>
  </si>
  <si>
    <t>科技转移转化专项资金</t>
  </si>
  <si>
    <t>乡村振兴</t>
  </si>
  <si>
    <t>农业保险保费县级配套</t>
  </si>
  <si>
    <t>防汛经费及大堤维护费</t>
  </si>
  <si>
    <t>城乡一体化供水补贴</t>
  </si>
  <si>
    <t>村级组织及社区运转经费</t>
  </si>
  <si>
    <t>村社区惠民项目资金</t>
  </si>
  <si>
    <t>村级公益事业“一事一议”奖补</t>
  </si>
  <si>
    <t>农村土坯房改造</t>
  </si>
  <si>
    <t>农发基金</t>
  </si>
  <si>
    <t>食用菌产业引导基金</t>
  </si>
  <si>
    <t>农村公路灌缝</t>
  </si>
  <si>
    <t>国省干线养护资金</t>
  </si>
  <si>
    <t>宣传文化事业五项资金</t>
  </si>
  <si>
    <t>机关养保兜底资金</t>
  </si>
  <si>
    <t>教育公用经费</t>
  </si>
  <si>
    <t>寄宿生生活补助</t>
  </si>
  <si>
    <t>绩效奖励</t>
  </si>
  <si>
    <t>教师医保补助</t>
  </si>
  <si>
    <t>教育师训费</t>
  </si>
  <si>
    <t>校舍维修改造</t>
  </si>
  <si>
    <t>教师乡镇奖励基金</t>
  </si>
  <si>
    <t>特岗教师人员经费</t>
  </si>
  <si>
    <t>联合办校</t>
  </si>
  <si>
    <t>教育基金会</t>
  </si>
  <si>
    <t>校车运营费用</t>
  </si>
  <si>
    <t>高中免学费</t>
  </si>
  <si>
    <t>职业教育</t>
  </si>
  <si>
    <t>司法救助</t>
  </si>
  <si>
    <t>人民调解员经费</t>
  </si>
  <si>
    <t>维稳准备金</t>
  </si>
  <si>
    <t>涉法涉诉解困专项</t>
  </si>
  <si>
    <t>法治津市</t>
  </si>
  <si>
    <t>道路交通事故社会救助资金</t>
  </si>
  <si>
    <t>辅警工资</t>
  </si>
  <si>
    <t>严重疾病涉毒人员收治经费</t>
  </si>
  <si>
    <t>文教旅服发展基金</t>
  </si>
  <si>
    <t>食品安全资金</t>
  </si>
  <si>
    <t>农业普查经费</t>
  </si>
  <si>
    <t>科技三项费</t>
  </si>
  <si>
    <t>送电影下乡</t>
  </si>
  <si>
    <t>计生事业费</t>
  </si>
  <si>
    <t>城镇居民养老保险转移支付</t>
  </si>
  <si>
    <t>城镇居民医疗保险转移支付</t>
  </si>
  <si>
    <t>企业养保本级配套</t>
  </si>
  <si>
    <t>居民养保本级配套</t>
  </si>
  <si>
    <t>企业下岗人员社保缴费补助</t>
  </si>
  <si>
    <t>被征地农民社保缴费补助</t>
  </si>
  <si>
    <t>职业年金虚账记实</t>
  </si>
  <si>
    <t>部分退役士兵社保接续本级配套</t>
  </si>
  <si>
    <t>机关养老保险转保人员转移资金</t>
  </si>
  <si>
    <t>乡村医生等困难补助</t>
  </si>
  <si>
    <t>基层医疗机构实施基药配套资金</t>
  </si>
  <si>
    <t>健康扶贫兜底资金</t>
  </si>
  <si>
    <t>再就业本级配套</t>
  </si>
  <si>
    <t>现役军人（义务兵）优待及伤残生活费（本级配套）</t>
  </si>
  <si>
    <t>安葬费和一次性抚恤金</t>
  </si>
  <si>
    <t>民政局重点优抚对象抚恤补助</t>
  </si>
  <si>
    <t>城镇低保本级配套</t>
  </si>
  <si>
    <t>农村低保本级配套</t>
  </si>
  <si>
    <t>五保户供养</t>
  </si>
  <si>
    <t>重度残疾人护理补贴及困难本级配套</t>
  </si>
  <si>
    <t>自然灾害救助资金</t>
  </si>
  <si>
    <t>居民医保本级配套</t>
  </si>
  <si>
    <t>生育关怀资金</t>
  </si>
  <si>
    <t>农村留守儿童关爱资金</t>
  </si>
  <si>
    <t>重性精神病人救治救助配套</t>
  </si>
  <si>
    <t>血吸虫防治本级配套</t>
  </si>
  <si>
    <t>药品零差价及综合配套改革本级配套</t>
  </si>
  <si>
    <t>除四害专项资金</t>
  </si>
  <si>
    <t>突发公共卫生事件应急处理及创建慢性病综合防控示范区工作经费</t>
  </si>
  <si>
    <t>基本公共卫生服务本级配套</t>
  </si>
  <si>
    <t>机关社保个人退付</t>
  </si>
  <si>
    <t>独生子女父母奖励</t>
  </si>
  <si>
    <t>农村妇女两癌检查</t>
  </si>
  <si>
    <t>离职村干部补助</t>
  </si>
  <si>
    <t>财源建设及奖励资金</t>
  </si>
  <si>
    <t>招商经费</t>
  </si>
  <si>
    <t>垃圾处理厂运转经费</t>
  </si>
  <si>
    <t>垃圾清运及处理费</t>
  </si>
  <si>
    <t>环卫车辆运行费</t>
  </si>
  <si>
    <t>家宝公司清运费</t>
  </si>
  <si>
    <t>二桥航道航标设置与维护</t>
  </si>
  <si>
    <t>公路治超</t>
  </si>
  <si>
    <t>安全生产专项资金</t>
  </si>
  <si>
    <t>拖欠农民工工资准备金</t>
  </si>
  <si>
    <t>附件13</t>
  </si>
  <si>
    <t xml:space="preserve">    2010年省直管县财政管理体制改革以来，市与“省直管县”在财政体制上相互独立，因此，省对我市的转移支付资金分为省对市及市辖区的转移支付资金和省对“省直管县”的转移支付资金两个部分，两块资金相互独立，平行下达，市里不能进行调剂。因此，市级财政对下转移支付补助也分为两个部分，一是对市辖区的转移支付，二是对所属“省直管县”的转移支付。按惯例，省对省直管县及市辖区的转移支付资金一并统计在市本级，作为市级转补区资金。
    2021年市对下转移支付资金预算（含省补转移支付资金）共计4943万元，具体包括：
    1.返还性转移支付0万元。
    2.一般性转移支付1195万元，主要是：均衡性转移支付325万元，县级基本财力保障机制奖补资金500万元，固定数额补助315万元，其他一般性转移支付55万元等。
    3.专项转移支付资金3748万元，主要是：一般公共服务58万元，，公共安全30万元，文化体育与传媒230万元，社会保障和就业125万元，医疗卫生与计划生育335万元，节能环保550万元，城乡社区130万元，农林水1870万元，交通运输120万元，其他300万元等。仅包含相对固定的专项转移支付资金以及上级提前下达的专项转移支付资金，不包含非固定性的专项转移支付资金。
</t>
  </si>
  <si>
    <t>附件14</t>
  </si>
  <si>
    <t xml:space="preserve">    2021年，按照中共中央、国务院关于全面实施预算绩效管理的文件精神，为进一步做好我市预算绩效管理工作，更好地服务经济和社会发展，我们要充分认识加强预算绩效管理的重要性和紧迫性，将绩效理念贯穿于预算编制、执行、监督等环节，构建全过程的预算绩效管理体系。</t>
  </si>
  <si>
    <r>
      <rPr>
        <b/>
        <sz val="16"/>
        <color indexed="8"/>
        <rFont val="仿宋_GB2312"/>
        <charset val="134"/>
      </rPr>
      <t xml:space="preserve">    </t>
    </r>
    <r>
      <rPr>
        <b/>
        <sz val="16"/>
        <color indexed="8"/>
        <rFont val="楷体_GB2312"/>
        <charset val="134"/>
      </rPr>
      <t>一是全面实施绩效目标管理。</t>
    </r>
    <r>
      <rPr>
        <sz val="16"/>
        <color indexed="8"/>
        <rFont val="仿宋_GB2312"/>
        <charset val="134"/>
      </rPr>
      <t>对全市85个预算单位全面实行绩效目标管理，在编制预算的同时进行单位整体支出绩效目标申报，要求做到绩效目标具体、可衡量、可实现。在全面申报的基础上筛选重点评价项目。在预算股和各业务股室配合下，改变以往先资金拨付，后补报绩效目标的现状，实行预算资金安排与绩效目标编报与审核同步进行。</t>
    </r>
  </si>
  <si>
    <r>
      <rPr>
        <b/>
        <sz val="16"/>
        <color indexed="8"/>
        <rFont val="仿宋_GB2312"/>
        <charset val="134"/>
      </rPr>
      <t xml:space="preserve">    二是有序进行绩效运行监控。</t>
    </r>
    <r>
      <rPr>
        <sz val="16"/>
        <color indexed="8"/>
        <rFont val="仿宋_GB2312"/>
        <charset val="134"/>
      </rPr>
      <t>扩大专项资金绩效运行监控面，2020年拟对本级所有专项资金实行绩效运行动态监控。在9月、12月将开展两轮监控，监控年度执行率分别为60%、90%，第一轮侧重资金的规范性和及时性，第二轮侧重资金的有效性和完整性，原则每一轮监控结果均在次月5个工作日内报告预算绩效管理领导小组，且纳入市本级负面清单总库。</t>
    </r>
  </si>
  <si>
    <r>
      <rPr>
        <b/>
        <sz val="16"/>
        <color indexed="8"/>
        <rFont val="仿宋_GB2312"/>
        <charset val="134"/>
      </rPr>
      <t xml:space="preserve">    三是规范组织实施绩效评价。</t>
    </r>
    <r>
      <rPr>
        <sz val="16"/>
        <color indexed="8"/>
        <rFont val="仿宋_GB2312"/>
        <charset val="134"/>
      </rPr>
      <t>所有单位对2020部门整体支出和2020年实施的专项进行绩效自评。在单位自评的基础上财政选部门择部分项目委托第三方机构（会计师事务所）进行重点绩效评价。对第三方机构的评价工作进行监管，评价费用与评价效果挂钩，确保第三方绩效评价报告的质量水平。</t>
    </r>
  </si>
  <si>
    <r>
      <rPr>
        <b/>
        <sz val="16"/>
        <color indexed="8"/>
        <rFont val="仿宋_GB2312"/>
        <charset val="134"/>
      </rPr>
      <t xml:space="preserve">    四是充分利用绩效结果运用。</t>
    </r>
    <r>
      <rPr>
        <sz val="16"/>
        <color indexed="8"/>
        <rFont val="仿宋_GB2312"/>
        <charset val="134"/>
      </rPr>
      <t>一是目标管理成果用足。绩效目标不清晰的予以调减或整合。二是把监控成果用足。9月执行率未破“0”的，将抓紧督办，加快执行；12月执行率未达90%的，将调整预算、暂缓或停止拨款、清理收回资金。三是把重点评价结果用足。将绩效评价结果报市政府主要领导同意后，与预算资金安排真正相结合，对评价结果为优的项目来年继续重点保障，对评价结果为良以下的来年予以整合或削减。</t>
    </r>
  </si>
  <si>
    <r>
      <rPr>
        <b/>
        <sz val="16"/>
        <color indexed="8"/>
        <rFont val="楷体_GB2312"/>
        <charset val="134"/>
      </rPr>
      <t xml:space="preserve">   五是规范推进绩效管理信息公开。</t>
    </r>
    <r>
      <rPr>
        <sz val="16"/>
        <color indexed="8"/>
        <rFont val="仿宋_GB2312"/>
        <charset val="134"/>
      </rPr>
      <t>各单位绩效自评报告和绩效目标均应在单位网站或者政府门户网站公开，主动接受社会监督；财政部门对重点部门与重点项目的绩效评价结果在财政网站、政府网站进行公开，并作为下年安排预算资金的重要依据。以公开加强预算绩效管理的宣传引导，倡导预算绩效管理理念，共同营造“讲绩效、重绩效、用绩效”的良好社会氛围。</t>
    </r>
  </si>
  <si>
    <t>附件15</t>
  </si>
  <si>
    <t>项目</t>
  </si>
  <si>
    <t>限额</t>
  </si>
  <si>
    <t>余额</t>
  </si>
  <si>
    <t>津市市</t>
  </si>
  <si>
    <t>注：余额为初步审核数据，待财政厅核定。</t>
  </si>
  <si>
    <t>附件16</t>
  </si>
  <si>
    <t>附件17</t>
  </si>
  <si>
    <t xml:space="preserve">  我市2020年地方政府债务（一类债务）限额294400万元，其中：一般债务238200万元，专项债务56200万元；二、三类债务无限额。</t>
  </si>
  <si>
    <t xml:space="preserve">    截至2020年底，我市纳入地方政府债务系统的政府性债务余额294550.05万元，按债务类型分：一类债务（政府债务）294352.79万元，占债务总额99.93%。其中：一般债务238191.79万元，专项债务56161万元；二类债务债务政府负有担保责任的197.26万元，占债务总额0.07%；三类债务政府承担一定救助责任的其他债务0万元，占债务总额0%。</t>
  </si>
  <si>
    <t xml:space="preserve">   按债权类型划分：一类债务中政府债券余额294352.79万元；二类债务中非银行金融机构借款197.26万元。</t>
  </si>
  <si>
    <t xml:space="preserve">   2020年我市政府债务还本合计(含债券置换）11477.21万元。</t>
  </si>
  <si>
    <t xml:space="preserve">   一类债务的债务资金投向中，公路5160万元，市政建设67957.92万元，土地储备8900万元，保障性住房35410万元，生态建设和环境保护81082.65万元，政权建设1025万元，教育97.76万元，卫生8940万元，粮油物资储备559万元，农林水利建设18581.31万元，港口3000万元，城乡冷链物流设施建设2500万元，其他项目18318万元，非资本性支出42821.15万元。二类债务的债务资金投向中，卫生197.26万元。</t>
  </si>
  <si>
    <t>附件18</t>
  </si>
  <si>
    <t>2020年                 预算数</t>
  </si>
  <si>
    <t>2021年                  预算数</t>
  </si>
  <si>
    <t>一、国有土地使用权出让金收入</t>
  </si>
  <si>
    <t>一、文化旅游体育与传媒支出</t>
  </si>
  <si>
    <t>二、城市基础设施配套费收入</t>
  </si>
  <si>
    <t>三、污水处理费收入</t>
  </si>
  <si>
    <t>四、其他政府性基金收入</t>
  </si>
  <si>
    <t>五、资源勘探信息等支出</t>
  </si>
  <si>
    <t>六、其他支出</t>
  </si>
  <si>
    <t>七、调出资金</t>
  </si>
  <si>
    <t xml:space="preserve">    上级补助收入</t>
  </si>
  <si>
    <t>专项债券收入</t>
  </si>
  <si>
    <t>专项债券支出</t>
  </si>
  <si>
    <t xml:space="preserve"> 上年结转</t>
  </si>
  <si>
    <t>附件19</t>
  </si>
  <si>
    <t>备      注</t>
  </si>
  <si>
    <t>非税收入</t>
  </si>
  <si>
    <t>政府性基金收入</t>
  </si>
  <si>
    <t xml:space="preserve">  国有土地使用权出让收入</t>
  </si>
  <si>
    <t xml:space="preserve">    其他土地出让收入</t>
  </si>
  <si>
    <t xml:space="preserve">  城市基础设施配套费收入</t>
  </si>
  <si>
    <t xml:space="preserve">  污水处理费收入</t>
  </si>
  <si>
    <t>基金收入合计</t>
  </si>
  <si>
    <t>附件20</t>
  </si>
  <si>
    <t>合      计</t>
  </si>
  <si>
    <t>附件21</t>
  </si>
  <si>
    <r>
      <rPr>
        <b/>
        <sz val="18"/>
        <rFont val="Times New Roman"/>
        <charset val="0"/>
      </rPr>
      <t>2021</t>
    </r>
    <r>
      <rPr>
        <b/>
        <sz val="18"/>
        <rFont val="方正书宋_GBK"/>
        <charset val="0"/>
      </rPr>
      <t>年政府性基金市对区转移支付预算表（分地区）</t>
    </r>
  </si>
  <si>
    <r>
      <rPr>
        <sz val="12"/>
        <rFont val="方正仿宋_GBK"/>
        <charset val="134"/>
      </rPr>
      <t>单位</t>
    </r>
    <r>
      <rPr>
        <sz val="12"/>
        <rFont val="Times New Roman"/>
        <charset val="0"/>
      </rPr>
      <t>:</t>
    </r>
    <r>
      <rPr>
        <sz val="12"/>
        <rFont val="方正仿宋_GBK"/>
        <charset val="134"/>
      </rPr>
      <t>万元</t>
    </r>
  </si>
  <si>
    <r>
      <rPr>
        <sz val="10"/>
        <rFont val="宋体"/>
        <charset val="134"/>
      </rPr>
      <t>辖区</t>
    </r>
  </si>
  <si>
    <r>
      <rPr>
        <sz val="10"/>
        <rFont val="宋体"/>
        <charset val="134"/>
      </rPr>
      <t>专项转移支付</t>
    </r>
  </si>
  <si>
    <t>2021年政府性基金无安排对下转移支付资金</t>
  </si>
  <si>
    <t>附件22</t>
  </si>
  <si>
    <t>一、国有资本经营收入</t>
  </si>
  <si>
    <t>一、国有企业资本金注入</t>
  </si>
  <si>
    <t xml:space="preserve">   投资服务企业利润收入</t>
  </si>
  <si>
    <t xml:space="preserve">    公益性设施投资支出</t>
  </si>
  <si>
    <t xml:space="preserve">   国有参股公司股利、股息收入</t>
  </si>
  <si>
    <t>二、其他国有资本经营预算支出</t>
  </si>
  <si>
    <t xml:space="preserve">   其他国有资本经营预算收入 </t>
  </si>
  <si>
    <t xml:space="preserve">   其他国有资本经营预算支出</t>
  </si>
  <si>
    <t>二、转移性收入</t>
  </si>
  <si>
    <t>三、调出资金</t>
  </si>
  <si>
    <t>附件23</t>
  </si>
  <si>
    <t>国有资本经营收入</t>
  </si>
  <si>
    <t xml:space="preserve">  国有资本经营收入</t>
  </si>
  <si>
    <t xml:space="preserve">    利润收入</t>
  </si>
  <si>
    <t xml:space="preserve">      投资服务企业利润收入</t>
  </si>
  <si>
    <t xml:space="preserve">      转制科研院所利润收入</t>
  </si>
  <si>
    <t xml:space="preserve">    股利、股息收入</t>
  </si>
  <si>
    <t xml:space="preserve">      国有控股公司股利、股息收入</t>
  </si>
  <si>
    <t>其他国有资本经营收入</t>
  </si>
  <si>
    <t>附件24</t>
  </si>
  <si>
    <t>国有资本经营预算支出</t>
  </si>
  <si>
    <t xml:space="preserve">  解决历史遗留问题及改革成本支出</t>
  </si>
  <si>
    <t xml:space="preserve">    国有企业改革成本支出</t>
  </si>
  <si>
    <t xml:space="preserve">  国有企业资本金注入</t>
  </si>
  <si>
    <t xml:space="preserve">  其他国有资本经营预算支出</t>
  </si>
  <si>
    <t>调出资金</t>
  </si>
  <si>
    <t>附件25</t>
  </si>
  <si>
    <t>附件26</t>
  </si>
  <si>
    <t>2021年国有资本经营预算中安排对下转移支付补助表</t>
  </si>
  <si>
    <r>
      <rPr>
        <sz val="12"/>
        <rFont val="Times New Roman"/>
        <charset val="0"/>
      </rPr>
      <t>2021</t>
    </r>
    <r>
      <rPr>
        <sz val="12"/>
        <rFont val="宋体"/>
        <charset val="134"/>
      </rPr>
      <t>年未在国有资本经营预算中安排对下转移支付补助资金。</t>
    </r>
  </si>
  <si>
    <t>附件27</t>
  </si>
  <si>
    <t>附件28</t>
  </si>
  <si>
    <t>社会保险基金预算收入</t>
  </si>
  <si>
    <t>社会保险基金收入</t>
  </si>
  <si>
    <t xml:space="preserve">  失业保险基金收入</t>
  </si>
  <si>
    <t xml:space="preserve">    失业保险费收入</t>
  </si>
  <si>
    <t xml:space="preserve">    失业保险基金利息收入</t>
  </si>
  <si>
    <t xml:space="preserve">    其他失业保险基金收入</t>
  </si>
  <si>
    <t xml:space="preserve">  城镇职工基本医疗保险基金收入（含生育保险基金）</t>
  </si>
  <si>
    <t xml:space="preserve">    职工基本医疗保险费收入</t>
  </si>
  <si>
    <t xml:space="preserve">    职工基本医疗保险基金利息收入</t>
  </si>
  <si>
    <t xml:space="preserve">    其他职工基本医疗保险基金收入</t>
  </si>
  <si>
    <t xml:space="preserve">  工伤保险基金收入</t>
  </si>
  <si>
    <t xml:space="preserve">    工伤保险费收入</t>
  </si>
  <si>
    <t xml:space="preserve">    工伤保险基金利息收入</t>
  </si>
  <si>
    <t xml:space="preserve">    其他工伤保险基金收入</t>
  </si>
  <si>
    <t xml:space="preserve"> 城乡剧本基本养老保险费收入</t>
  </si>
  <si>
    <t xml:space="preserve">   城乡居民基本养老保险费收入</t>
  </si>
  <si>
    <t xml:space="preserve">    城乡居民基本养老保险基金财政补助收入</t>
  </si>
  <si>
    <t xml:space="preserve">   城乡居民基本养老保险基金利息收入</t>
  </si>
  <si>
    <t xml:space="preserve">    其他城乡居民基本养老保险基金收入</t>
  </si>
  <si>
    <t xml:space="preserve">  机关事业单位基本养老保险费收入</t>
  </si>
  <si>
    <t xml:space="preserve">    机关事业单位基本养老保险费收入</t>
  </si>
  <si>
    <t xml:space="preserve">    机关事业单位基本养老保险基金财政补助收入</t>
  </si>
  <si>
    <t xml:space="preserve">    机关事业单位基本养老保险基金利息收入</t>
  </si>
  <si>
    <t xml:space="preserve">    其他机关事业单位基本养老保险基金收入</t>
  </si>
  <si>
    <t xml:space="preserve"> 城乡居民基本医疗保险费收入</t>
  </si>
  <si>
    <t xml:space="preserve">   城乡居民基本医疗保险费收入</t>
  </si>
  <si>
    <t xml:space="preserve">    城乡居民基本医疗保险基金财政补助收入</t>
  </si>
  <si>
    <t xml:space="preserve">   城乡居民基本医疗保险基金利息收入</t>
  </si>
  <si>
    <t xml:space="preserve">    其他城乡居民基本医疗保险基金收入</t>
  </si>
  <si>
    <t>附件29</t>
  </si>
  <si>
    <t>社会保险基金预算支出</t>
  </si>
  <si>
    <t>社会保险基金支出</t>
  </si>
  <si>
    <t xml:space="preserve">  失业保险基金支出</t>
  </si>
  <si>
    <t xml:space="preserve">    失业保险金</t>
  </si>
  <si>
    <t xml:space="preserve">    医疗保险费</t>
  </si>
  <si>
    <t xml:space="preserve">    其他失业保险基金支出</t>
  </si>
  <si>
    <t xml:space="preserve">  基本医疗保险基金支出（含生育保险基金）</t>
  </si>
  <si>
    <t xml:space="preserve">    职工基本医疗保险统筹基金</t>
  </si>
  <si>
    <t xml:space="preserve">    职工基本医疗保险个人账户基金</t>
  </si>
  <si>
    <t xml:space="preserve">    其他职工基本医疗保险基金支出</t>
  </si>
  <si>
    <t xml:space="preserve">  工伤保险基金支出</t>
  </si>
  <si>
    <t xml:space="preserve">    工伤保险待遇</t>
  </si>
  <si>
    <t xml:space="preserve">    劳动能力鉴定支出</t>
  </si>
  <si>
    <t xml:space="preserve">    工伤预防费用支出</t>
  </si>
  <si>
    <t xml:space="preserve">    其他工伤保险基金支出</t>
  </si>
  <si>
    <t xml:space="preserve">  城乡居民基本养老保险基金支出</t>
  </si>
  <si>
    <t xml:space="preserve">    基本养老金支出</t>
  </si>
  <si>
    <t xml:space="preserve">  机关事业单位基本养老保险基金支出</t>
  </si>
  <si>
    <r>
      <rPr>
        <sz val="10"/>
        <rFont val="方正书简体"/>
        <charset val="134"/>
      </rPr>
      <t xml:space="preserve">    </t>
    </r>
    <r>
      <rPr>
        <sz val="10"/>
        <rFont val="宋体"/>
        <charset val="134"/>
      </rPr>
      <t>其他机关事业单位基本养老保险基金支出</t>
    </r>
  </si>
  <si>
    <t xml:space="preserve"> 城乡居民基本医疗保险基金支出</t>
  </si>
  <si>
    <t xml:space="preserve">  城乡居民基本医疗保险待遇支出</t>
  </si>
  <si>
    <t>附件30</t>
  </si>
  <si>
    <t>2021年“三公”经费预算表</t>
  </si>
  <si>
    <t>项          目</t>
  </si>
  <si>
    <t>本年预算数（公共财政拨款）</t>
  </si>
  <si>
    <t>合           计</t>
  </si>
  <si>
    <t>1、因公出国（境）费用</t>
  </si>
  <si>
    <t>2、公务接待费</t>
  </si>
  <si>
    <t>3、公务用车费</t>
  </si>
  <si>
    <r>
      <rPr>
        <sz val="11"/>
        <rFont val="宋体"/>
        <charset val="134"/>
      </rPr>
      <t>其中：（</t>
    </r>
    <r>
      <rPr>
        <sz val="11"/>
        <rFont val="Times New Roman"/>
        <charset val="0"/>
      </rPr>
      <t>1</t>
    </r>
    <r>
      <rPr>
        <sz val="11"/>
        <rFont val="宋体"/>
        <charset val="134"/>
      </rPr>
      <t>）公务用车运行维护费</t>
    </r>
  </si>
  <si>
    <r>
      <rPr>
        <sz val="11"/>
        <rFont val="宋体"/>
        <charset val="134"/>
      </rPr>
      <t xml:space="preserve">      （</t>
    </r>
    <r>
      <rPr>
        <sz val="11"/>
        <rFont val="Times New Roman"/>
        <charset val="0"/>
      </rPr>
      <t>2</t>
    </r>
    <r>
      <rPr>
        <sz val="11"/>
        <rFont val="宋体"/>
        <charset val="134"/>
      </rPr>
      <t>）公务用车购置</t>
    </r>
  </si>
  <si>
    <r>
      <rPr>
        <sz val="10"/>
        <rFont val="宋体"/>
        <charset val="134"/>
      </rPr>
      <t>说明：1、本表填列口径为</t>
    </r>
    <r>
      <rPr>
        <sz val="10"/>
        <rFont val="Times New Roman"/>
        <charset val="0"/>
      </rPr>
      <t>“</t>
    </r>
    <r>
      <rPr>
        <sz val="10"/>
        <rFont val="宋体"/>
        <charset val="134"/>
      </rPr>
      <t>三公</t>
    </r>
    <r>
      <rPr>
        <sz val="10"/>
        <rFont val="Times New Roman"/>
        <charset val="0"/>
      </rPr>
      <t>”</t>
    </r>
    <r>
      <rPr>
        <sz val="10"/>
        <rFont val="宋体"/>
        <charset val="134"/>
      </rPr>
      <t>经费预算公共财政拨款当年安排数（不含上年结转），包括经费拨款和纳入预算管理的非税收入拨款。</t>
    </r>
  </si>
  <si>
    <t xml:space="preserve">     2、2021年“三公”经费预算总额较2020年减少18万元，下降1%。压减原因主要是由于各单位按照中央、省、市各级政府要求，牢固树立过紧日子的思想，坚持厉行节约，继续严控“三公”经费。
   </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</si>
</sst>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Red]\(0\)"/>
    <numFmt numFmtId="179" formatCode="0.00;[Red]0.00"/>
    <numFmt numFmtId="180" formatCode="0.00_ "/>
    <numFmt numFmtId="181" formatCode="0.0_);[Red]\(0.0\)"/>
    <numFmt numFmtId="182" formatCode="0.0_ "/>
    <numFmt numFmtId="183" formatCode="0_ "/>
  </numFmts>
  <fonts count="127">
    <font>
      <sz val="12"/>
      <name val="宋体"/>
      <charset val="134"/>
    </font>
    <font>
      <sz val="16"/>
      <color indexed="8"/>
      <name val="黑体"/>
      <charset val="134"/>
    </font>
    <font>
      <sz val="22"/>
      <name val="方正小标宋简体"/>
      <charset val="134"/>
    </font>
    <font>
      <sz val="11"/>
      <name val="黑体"/>
      <charset val="134"/>
    </font>
    <font>
      <sz val="11"/>
      <name val="宋体"/>
      <charset val="134"/>
    </font>
    <font>
      <sz val="11"/>
      <color theme="1"/>
      <name val="宋体"/>
      <charset val="134"/>
    </font>
    <font>
      <sz val="10"/>
      <name val="宋体"/>
      <charset val="134"/>
    </font>
    <font>
      <sz val="12"/>
      <name val="Times New Roman"/>
      <charset val="0"/>
    </font>
    <font>
      <sz val="12"/>
      <color theme="1"/>
      <name val="Times New Roman"/>
      <charset val="0"/>
    </font>
    <font>
      <sz val="20"/>
      <name val="方正小标宋简体"/>
      <charset val="134"/>
    </font>
    <font>
      <sz val="20"/>
      <color theme="1"/>
      <name val="方正小标宋简体"/>
      <charset val="134"/>
    </font>
    <font>
      <sz val="10"/>
      <name val="方正书简体"/>
      <charset val="134"/>
    </font>
    <font>
      <sz val="10"/>
      <color theme="1"/>
      <name val="方正书简体"/>
      <charset val="134"/>
    </font>
    <font>
      <b/>
      <sz val="10"/>
      <name val="方正书简体"/>
      <charset val="134"/>
    </font>
    <font>
      <b/>
      <sz val="10"/>
      <color theme="1"/>
      <name val="方正书简体"/>
      <charset val="134"/>
    </font>
    <font>
      <sz val="12"/>
      <name val="方正书简体"/>
      <charset val="134"/>
    </font>
    <font>
      <b/>
      <sz val="12"/>
      <name val="Times New Roman"/>
      <charset val="0"/>
    </font>
    <font>
      <b/>
      <sz val="12"/>
      <name val="方正书简体"/>
      <charset val="134"/>
    </font>
    <font>
      <sz val="10"/>
      <color rgb="FF000000"/>
      <name val="宋体"/>
      <charset val="134"/>
    </font>
    <font>
      <sz val="22"/>
      <color rgb="FF000000"/>
      <name val="方正小标宋简体"/>
      <charset val="134"/>
    </font>
    <font>
      <sz val="11"/>
      <color theme="1"/>
      <name val="宋体"/>
      <charset val="134"/>
      <scheme val="minor"/>
    </font>
    <font>
      <sz val="10"/>
      <color rgb="FF000000"/>
      <name val="黑体"/>
      <charset val="134"/>
    </font>
    <font>
      <sz val="10"/>
      <color indexed="8"/>
      <name val="黑体"/>
      <charset val="134"/>
    </font>
    <font>
      <sz val="10"/>
      <color theme="1"/>
      <name val="宋体"/>
      <charset val="134"/>
      <scheme val="minor"/>
    </font>
    <font>
      <sz val="10"/>
      <name val="宋体"/>
      <charset val="134"/>
      <scheme val="minor"/>
    </font>
    <font>
      <sz val="10"/>
      <color theme="1"/>
      <name val="宋体"/>
      <charset val="134"/>
    </font>
    <font>
      <b/>
      <sz val="12"/>
      <name val="宋体"/>
      <charset val="134"/>
    </font>
    <font>
      <b/>
      <sz val="10"/>
      <color theme="1"/>
      <name val="宋体"/>
      <charset val="134"/>
    </font>
    <font>
      <sz val="10"/>
      <name val="Times New Roman"/>
      <charset val="0"/>
    </font>
    <font>
      <b/>
      <sz val="10"/>
      <name val="宋体"/>
      <charset val="134"/>
    </font>
    <font>
      <sz val="20"/>
      <color theme="1"/>
      <name val="黑体"/>
      <charset val="134"/>
    </font>
    <font>
      <sz val="10"/>
      <name val="Arial"/>
      <charset val="0"/>
    </font>
    <font>
      <sz val="12"/>
      <name val="方正仿宋_GBK"/>
      <charset val="134"/>
    </font>
    <font>
      <b/>
      <sz val="18"/>
      <name val="Times New Roman"/>
      <charset val="0"/>
    </font>
    <font>
      <sz val="10"/>
      <color indexed="8"/>
      <name val="宋体"/>
      <charset val="134"/>
    </font>
    <font>
      <sz val="10"/>
      <color theme="1"/>
      <name val="Times New Roman"/>
      <charset val="0"/>
    </font>
    <font>
      <b/>
      <sz val="10"/>
      <color rgb="FF000000"/>
      <name val="宋体"/>
      <charset val="134"/>
    </font>
    <font>
      <b/>
      <sz val="10"/>
      <name val="宋体"/>
      <charset val="134"/>
      <scheme val="minor"/>
    </font>
    <font>
      <sz val="22"/>
      <name val="黑体"/>
      <charset val="134"/>
    </font>
    <font>
      <sz val="12"/>
      <name val="Arial"/>
      <charset val="0"/>
    </font>
    <font>
      <sz val="10"/>
      <color indexed="8"/>
      <name val="宋体"/>
      <charset val="134"/>
      <scheme val="minor"/>
    </font>
    <font>
      <sz val="22"/>
      <color indexed="8"/>
      <name val="方正小标宋简体"/>
      <charset val="134"/>
    </font>
    <font>
      <sz val="11"/>
      <color indexed="8"/>
      <name val="宋体"/>
      <charset val="134"/>
    </font>
    <font>
      <sz val="12"/>
      <color theme="1"/>
      <name val="宋体"/>
      <charset val="134"/>
    </font>
    <font>
      <sz val="16"/>
      <name val="黑体"/>
      <charset val="134"/>
    </font>
    <font>
      <sz val="16"/>
      <name val="仿宋_GB2312"/>
      <charset val="134"/>
    </font>
    <font>
      <sz val="10.5"/>
      <name val="Times New Roman"/>
      <charset val="0"/>
    </font>
    <font>
      <sz val="11"/>
      <color rgb="FFFF0000"/>
      <name val="Times New Roman"/>
      <charset val="0"/>
    </font>
    <font>
      <sz val="11"/>
      <color indexed="8"/>
      <name val="Times New Roman"/>
      <charset val="0"/>
    </font>
    <font>
      <sz val="20"/>
      <color indexed="8"/>
      <name val="方正小标宋简体"/>
      <charset val="134"/>
    </font>
    <font>
      <sz val="12"/>
      <name val="仿宋_GB2312"/>
      <charset val="134"/>
    </font>
    <font>
      <sz val="10"/>
      <color indexed="8"/>
      <name val="Times New Roman"/>
      <charset val="0"/>
    </font>
    <font>
      <sz val="11"/>
      <color theme="1"/>
      <name val="Times New Roman"/>
      <charset val="0"/>
    </font>
    <font>
      <sz val="12"/>
      <color theme="1"/>
      <name val="仿宋_GB2312"/>
      <charset val="134"/>
    </font>
    <font>
      <sz val="16"/>
      <color theme="1"/>
      <name val="仿宋_GB2312"/>
      <charset val="134"/>
    </font>
    <font>
      <b/>
      <sz val="16"/>
      <color theme="1"/>
      <name val="仿宋_GB2312"/>
      <charset val="134"/>
    </font>
    <font>
      <b/>
      <sz val="16"/>
      <color theme="1"/>
      <name val="楷体_GB2312"/>
      <charset val="134"/>
    </font>
    <font>
      <sz val="12"/>
      <color rgb="FFFF0000"/>
      <name val="Times New Roman"/>
      <charset val="0"/>
    </font>
    <font>
      <sz val="22"/>
      <name val="方正大标宋简体"/>
      <charset val="134"/>
    </font>
    <font>
      <sz val="12"/>
      <name val="宋体"/>
      <charset val="134"/>
      <scheme val="minor"/>
    </font>
    <font>
      <sz val="13"/>
      <color rgb="FFFF0000"/>
      <name val="宋体"/>
      <charset val="134"/>
    </font>
    <font>
      <sz val="12"/>
      <color rgb="FFFF0000"/>
      <name val="宋体"/>
      <charset val="134"/>
    </font>
    <font>
      <sz val="18"/>
      <color theme="1"/>
      <name val="方正小标宋_GBK"/>
      <charset val="134"/>
    </font>
    <font>
      <sz val="9"/>
      <name val="宋体"/>
      <charset val="134"/>
    </font>
    <font>
      <sz val="12"/>
      <color indexed="10"/>
      <name val="宋体"/>
      <charset val="134"/>
    </font>
    <font>
      <sz val="9"/>
      <color theme="1"/>
      <name val="宋体"/>
      <charset val="134"/>
      <scheme val="minor"/>
    </font>
    <font>
      <sz val="9"/>
      <color rgb="FFFF0000"/>
      <name val="宋体"/>
      <charset val="134"/>
    </font>
    <font>
      <sz val="9"/>
      <color theme="1"/>
      <name val="宋体"/>
      <charset val="134"/>
    </font>
    <font>
      <sz val="9"/>
      <color theme="1"/>
      <name val="Arial"/>
      <charset val="0"/>
    </font>
    <font>
      <b/>
      <sz val="18"/>
      <color theme="1"/>
      <name val="Times New Roman"/>
      <charset val="0"/>
    </font>
    <font>
      <sz val="12"/>
      <color theme="1"/>
      <name val="方正仿宋_GBK"/>
      <charset val="134"/>
    </font>
    <font>
      <sz val="11"/>
      <color theme="1"/>
      <name val="仿宋"/>
      <charset val="134"/>
    </font>
    <font>
      <b/>
      <sz val="11"/>
      <color theme="1"/>
      <name val="仿宋"/>
      <charset val="134"/>
    </font>
    <font>
      <sz val="18"/>
      <name val="方正小标宋简体"/>
      <charset val="134"/>
    </font>
    <font>
      <sz val="18"/>
      <color theme="1"/>
      <name val="方正小标宋简体"/>
      <charset val="134"/>
    </font>
    <font>
      <sz val="16"/>
      <color theme="1"/>
      <name val="黑体"/>
      <charset val="134"/>
    </font>
    <font>
      <sz val="22"/>
      <color theme="1"/>
      <name val="方正小标宋简体"/>
      <charset val="134"/>
    </font>
    <font>
      <sz val="12"/>
      <color indexed="8"/>
      <name val="宋体"/>
      <charset val="134"/>
    </font>
    <font>
      <sz val="10"/>
      <name val="黑体"/>
      <charset val="134"/>
    </font>
    <font>
      <sz val="10"/>
      <color theme="1"/>
      <name val="黑体"/>
      <charset val="134"/>
    </font>
    <font>
      <b/>
      <sz val="10"/>
      <color theme="1"/>
      <name val="宋体"/>
      <charset val="134"/>
      <scheme val="minor"/>
    </font>
    <font>
      <sz val="11"/>
      <color rgb="FFFF0000"/>
      <name val="宋体"/>
      <charset val="134"/>
      <scheme val="minor"/>
    </font>
    <font>
      <b/>
      <sz val="11"/>
      <color theme="1"/>
      <name val="宋体"/>
      <charset val="134"/>
      <scheme val="minor"/>
    </font>
    <font>
      <sz val="10"/>
      <color rgb="FF000000"/>
      <name val="宋体"/>
      <charset val="134"/>
      <scheme val="minor"/>
    </font>
    <font>
      <sz val="8"/>
      <color rgb="FFFF0000"/>
      <name val="宋体"/>
      <charset val="134"/>
      <scheme val="minor"/>
    </font>
    <font>
      <sz val="8"/>
      <color rgb="FF000000"/>
      <name val="宋体"/>
      <charset val="134"/>
      <scheme val="minor"/>
    </font>
    <font>
      <b/>
      <sz val="10"/>
      <color rgb="FF000000"/>
      <name val="宋体"/>
      <charset val="134"/>
      <scheme val="minor"/>
    </font>
    <font>
      <b/>
      <sz val="10"/>
      <name val="Arial"/>
      <charset val="0"/>
    </font>
    <font>
      <sz val="9"/>
      <name val="宋体"/>
      <charset val="134"/>
      <scheme val="minor"/>
    </font>
    <font>
      <b/>
      <sz val="9"/>
      <name val="宋体"/>
      <charset val="134"/>
      <scheme val="minor"/>
    </font>
    <font>
      <sz val="9"/>
      <color rgb="FF000000"/>
      <name val="宋体"/>
      <charset val="134"/>
      <scheme val="minor"/>
    </font>
    <font>
      <sz val="12"/>
      <color rgb="FF000000"/>
      <name val="宋体"/>
      <charset val="134"/>
      <scheme val="minor"/>
    </font>
    <font>
      <sz val="11"/>
      <color theme="1"/>
      <name val="方正书宋简体"/>
      <charset val="134"/>
    </font>
    <font>
      <sz val="10.5"/>
      <color theme="1"/>
      <name val="宋体"/>
      <charset val="134"/>
      <scheme val="minor"/>
    </font>
    <font>
      <b/>
      <sz val="12"/>
      <color theme="1"/>
      <name val="宋体"/>
      <charset val="134"/>
      <scheme val="minor"/>
    </font>
    <font>
      <sz val="8"/>
      <color theme="1"/>
      <name val="宋体"/>
      <charset val="134"/>
      <scheme val="minor"/>
    </font>
    <font>
      <sz val="11"/>
      <color theme="1"/>
      <name val="Arial"/>
      <charset val="0"/>
    </font>
    <font>
      <sz val="8"/>
      <color theme="1"/>
      <name val="宋体"/>
      <charset val="134"/>
    </font>
    <font>
      <b/>
      <sz val="48"/>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sz val="11"/>
      <name val="Times New Roman"/>
      <charset val="0"/>
    </font>
    <font>
      <b/>
      <sz val="18"/>
      <name val="方正书宋_GBK"/>
      <charset val="0"/>
    </font>
    <font>
      <b/>
      <sz val="16"/>
      <color indexed="8"/>
      <name val="仿宋_GB2312"/>
      <charset val="134"/>
    </font>
    <font>
      <b/>
      <sz val="16"/>
      <color indexed="8"/>
      <name val="楷体_GB2312"/>
      <charset val="134"/>
    </font>
    <font>
      <sz val="16"/>
      <color indexed="8"/>
      <name val="仿宋_GB2312"/>
      <charset val="134"/>
    </font>
    <font>
      <b/>
      <sz val="18"/>
      <color indexed="8"/>
      <name val="宋体"/>
      <charset val="134"/>
    </font>
    <font>
      <sz val="12"/>
      <color indexed="8"/>
      <name val="Times New Roman"/>
      <charset val="0"/>
    </font>
    <font>
      <sz val="12"/>
      <color indexed="8"/>
      <name val="方正仿宋_GBK"/>
      <charset val="134"/>
    </font>
    <font>
      <sz val="10.5"/>
      <color indexed="8"/>
      <name val="宋体"/>
      <charset val="134"/>
    </font>
    <font>
      <sz val="9"/>
      <color indexed="8"/>
      <name val="宋体"/>
      <charset val="134"/>
    </font>
    <font>
      <b/>
      <sz val="9"/>
      <name val="宋体"/>
      <charset val="134"/>
    </font>
    <font>
      <sz val="9"/>
      <name val="宋体"/>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indexed="8"/>
      </bottom>
      <diagonal/>
    </border>
    <border>
      <left style="thin">
        <color auto="1"/>
      </left>
      <right/>
      <top/>
      <bottom style="medium">
        <color auto="1"/>
      </bottom>
      <diagonal/>
    </border>
    <border>
      <left style="thin">
        <color auto="1"/>
      </left>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5">
    <xf numFmtId="0" fontId="0" fillId="0" borderId="0">
      <alignment vertical="center"/>
    </xf>
    <xf numFmtId="0" fontId="0" fillId="0" borderId="0"/>
    <xf numFmtId="42" fontId="0" fillId="0" borderId="0" applyFont="0" applyFill="0" applyBorder="0" applyAlignment="0" applyProtection="0">
      <alignment vertical="center"/>
    </xf>
    <xf numFmtId="0" fontId="20" fillId="5" borderId="0" applyNumberFormat="0" applyBorder="0" applyAlignment="0" applyProtection="0">
      <alignment vertical="center"/>
    </xf>
    <xf numFmtId="0" fontId="99" fillId="6"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7" borderId="0" applyNumberFormat="0" applyBorder="0" applyAlignment="0" applyProtection="0">
      <alignment vertical="center"/>
    </xf>
    <xf numFmtId="0" fontId="100" fillId="8" borderId="0" applyNumberFormat="0" applyBorder="0" applyAlignment="0" applyProtection="0">
      <alignment vertical="center"/>
    </xf>
    <xf numFmtId="43" fontId="0" fillId="0" borderId="0" applyFont="0" applyFill="0" applyBorder="0" applyAlignment="0" applyProtection="0">
      <alignment vertical="center"/>
    </xf>
    <xf numFmtId="0" fontId="101" fillId="9" borderId="0" applyNumberFormat="0" applyBorder="0" applyAlignment="0" applyProtection="0">
      <alignment vertical="center"/>
    </xf>
    <xf numFmtId="0" fontId="102" fillId="0" borderId="0" applyNumberFormat="0" applyFill="0" applyBorder="0" applyAlignment="0" applyProtection="0">
      <alignment vertical="center"/>
    </xf>
    <xf numFmtId="9" fontId="0" fillId="0" borderId="0" applyFont="0" applyFill="0" applyBorder="0" applyAlignment="0" applyProtection="0">
      <alignment vertical="center"/>
    </xf>
    <xf numFmtId="0" fontId="103" fillId="0" borderId="0" applyNumberFormat="0" applyFill="0" applyBorder="0" applyAlignment="0" applyProtection="0">
      <alignment vertical="center"/>
    </xf>
    <xf numFmtId="0" fontId="0" fillId="10" borderId="20" applyNumberFormat="0" applyFont="0" applyAlignment="0" applyProtection="0">
      <alignment vertical="center"/>
    </xf>
    <xf numFmtId="0" fontId="20" fillId="0" borderId="0">
      <alignment vertical="center"/>
    </xf>
    <xf numFmtId="0" fontId="101" fillId="11" borderId="0" applyNumberFormat="0" applyBorder="0" applyAlignment="0" applyProtection="0">
      <alignment vertical="center"/>
    </xf>
    <xf numFmtId="0" fontId="104"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20" fillId="0" borderId="0">
      <alignment vertical="center"/>
    </xf>
    <xf numFmtId="0" fontId="106" fillId="0" borderId="0" applyNumberFormat="0" applyFill="0" applyBorder="0" applyAlignment="0" applyProtection="0">
      <alignment vertical="center"/>
    </xf>
    <xf numFmtId="0" fontId="107" fillId="0" borderId="21" applyNumberFormat="0" applyFill="0" applyAlignment="0" applyProtection="0">
      <alignment vertical="center"/>
    </xf>
    <xf numFmtId="0" fontId="0" fillId="0" borderId="0">
      <alignment vertical="center"/>
    </xf>
    <xf numFmtId="0" fontId="108" fillId="0" borderId="22" applyNumberFormat="0" applyFill="0" applyAlignment="0" applyProtection="0">
      <alignment vertical="center"/>
    </xf>
    <xf numFmtId="0" fontId="101" fillId="12" borderId="0" applyNumberFormat="0" applyBorder="0" applyAlignment="0" applyProtection="0">
      <alignment vertical="center"/>
    </xf>
    <xf numFmtId="0" fontId="104" fillId="0" borderId="23" applyNumberFormat="0" applyFill="0" applyAlignment="0" applyProtection="0">
      <alignment vertical="center"/>
    </xf>
    <xf numFmtId="0" fontId="101" fillId="13" borderId="0" applyNumberFormat="0" applyBorder="0" applyAlignment="0" applyProtection="0">
      <alignment vertical="center"/>
    </xf>
    <xf numFmtId="0" fontId="109" fillId="14" borderId="24" applyNumberFormat="0" applyAlignment="0" applyProtection="0">
      <alignment vertical="center"/>
    </xf>
    <xf numFmtId="0" fontId="110" fillId="14" borderId="19" applyNumberFormat="0" applyAlignment="0" applyProtection="0">
      <alignment vertical="center"/>
    </xf>
    <xf numFmtId="0" fontId="111" fillId="15" borderId="25" applyNumberFormat="0" applyAlignment="0" applyProtection="0">
      <alignment vertical="center"/>
    </xf>
    <xf numFmtId="0" fontId="20" fillId="16" borderId="0" applyNumberFormat="0" applyBorder="0" applyAlignment="0" applyProtection="0">
      <alignment vertical="center"/>
    </xf>
    <xf numFmtId="0" fontId="101" fillId="17" borderId="0" applyNumberFormat="0" applyBorder="0" applyAlignment="0" applyProtection="0">
      <alignment vertical="center"/>
    </xf>
    <xf numFmtId="0" fontId="112" fillId="0" borderId="26" applyNumberFormat="0" applyFill="0" applyAlignment="0" applyProtection="0">
      <alignment vertical="center"/>
    </xf>
    <xf numFmtId="0" fontId="82" fillId="0" borderId="27" applyNumberFormat="0" applyFill="0" applyAlignment="0" applyProtection="0">
      <alignment vertical="center"/>
    </xf>
    <xf numFmtId="0" fontId="113" fillId="18" borderId="0" applyNumberFormat="0" applyBorder="0" applyAlignment="0" applyProtection="0">
      <alignment vertical="center"/>
    </xf>
    <xf numFmtId="0" fontId="0" fillId="0" borderId="0">
      <alignment vertical="center"/>
    </xf>
    <xf numFmtId="0" fontId="20" fillId="0" borderId="0">
      <alignment vertical="center"/>
    </xf>
    <xf numFmtId="0" fontId="114" fillId="19" borderId="0" applyNumberFormat="0" applyBorder="0" applyAlignment="0" applyProtection="0">
      <alignment vertical="center"/>
    </xf>
    <xf numFmtId="0" fontId="20" fillId="20" borderId="0" applyNumberFormat="0" applyBorder="0" applyAlignment="0" applyProtection="0">
      <alignment vertical="center"/>
    </xf>
    <xf numFmtId="0" fontId="101"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01" fillId="26" borderId="0" applyNumberFormat="0" applyBorder="0" applyAlignment="0" applyProtection="0">
      <alignment vertical="center"/>
    </xf>
    <xf numFmtId="0" fontId="10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101" fillId="30" borderId="0" applyNumberFormat="0" applyBorder="0" applyAlignment="0" applyProtection="0">
      <alignment vertical="center"/>
    </xf>
    <xf numFmtId="0" fontId="20" fillId="31" borderId="0" applyNumberFormat="0" applyBorder="0" applyAlignment="0" applyProtection="0">
      <alignment vertical="center"/>
    </xf>
    <xf numFmtId="0" fontId="101" fillId="32" borderId="0" applyNumberFormat="0" applyBorder="0" applyAlignment="0" applyProtection="0">
      <alignment vertical="center"/>
    </xf>
    <xf numFmtId="0" fontId="101" fillId="33" borderId="0" applyNumberFormat="0" applyBorder="0" applyAlignment="0" applyProtection="0">
      <alignment vertical="center"/>
    </xf>
    <xf numFmtId="0" fontId="20" fillId="34" borderId="0" applyNumberFormat="0" applyBorder="0" applyAlignment="0" applyProtection="0">
      <alignment vertical="center"/>
    </xf>
    <xf numFmtId="0" fontId="0" fillId="0" borderId="0"/>
    <xf numFmtId="0" fontId="0" fillId="0" borderId="0"/>
    <xf numFmtId="0" fontId="101" fillId="35" borderId="0" applyNumberFormat="0" applyBorder="0" applyAlignment="0" applyProtection="0">
      <alignment vertical="center"/>
    </xf>
    <xf numFmtId="0" fontId="20" fillId="0" borderId="0">
      <alignment vertical="center"/>
    </xf>
    <xf numFmtId="0" fontId="0" fillId="0" borderId="0">
      <alignment vertical="center"/>
    </xf>
    <xf numFmtId="0" fontId="42" fillId="0" borderId="0">
      <alignment vertical="center"/>
    </xf>
    <xf numFmtId="0" fontId="20" fillId="0" borderId="0">
      <alignment vertical="center"/>
    </xf>
    <xf numFmtId="0" fontId="20" fillId="0" borderId="0">
      <alignment vertical="center"/>
    </xf>
    <xf numFmtId="0" fontId="42" fillId="0" borderId="0">
      <alignment vertical="center"/>
    </xf>
    <xf numFmtId="0" fontId="0" fillId="0" borderId="0"/>
    <xf numFmtId="0" fontId="20" fillId="0" borderId="0">
      <alignment vertical="center"/>
    </xf>
    <xf numFmtId="0" fontId="20" fillId="0" borderId="0">
      <alignment vertical="center"/>
    </xf>
    <xf numFmtId="0" fontId="0" fillId="0" borderId="0"/>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31" fillId="0" borderId="0"/>
    <xf numFmtId="0" fontId="0" fillId="0" borderId="0"/>
    <xf numFmtId="0" fontId="0" fillId="0" borderId="0"/>
    <xf numFmtId="0" fontId="63" fillId="0" borderId="0"/>
  </cellStyleXfs>
  <cellXfs count="422">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0" fillId="0" borderId="0" xfId="0" applyBorder="1" applyAlignment="1">
      <alignment horizontal="right" vertic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5"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right" vertical="center" wrapText="1"/>
    </xf>
    <xf numFmtId="0" fontId="6" fillId="0" borderId="2" xfId="0" applyFont="1" applyFill="1" applyBorder="1" applyAlignment="1">
      <alignment horizontal="left" vertical="center" wrapText="1"/>
    </xf>
    <xf numFmtId="0" fontId="6" fillId="0" borderId="0" xfId="0" applyNumberFormat="1" applyFont="1" applyAlignment="1">
      <alignment horizontal="left" vertical="center" wrapText="1"/>
    </xf>
    <xf numFmtId="0" fontId="7" fillId="0" borderId="0" xfId="0" applyFont="1" applyFill="1" applyAlignment="1"/>
    <xf numFmtId="0" fontId="7" fillId="0" borderId="0" xfId="0" applyFont="1" applyFill="1" applyBorder="1" applyAlignment="1">
      <alignment horizontal="left" vertical="center"/>
    </xf>
    <xf numFmtId="176" fontId="8" fillId="0" borderId="0" xfId="0" applyNumberFormat="1" applyFont="1" applyFill="1" applyBorder="1" applyAlignment="1">
      <alignment horizontal="center"/>
    </xf>
    <xf numFmtId="0" fontId="7" fillId="0" borderId="0" xfId="0" applyFont="1" applyFill="1" applyBorder="1" applyAlignment="1"/>
    <xf numFmtId="0" fontId="1" fillId="0" borderId="0" xfId="0" applyFont="1" applyFill="1" applyBorder="1" applyAlignment="1">
      <alignment horizontal="justify"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NumberFormat="1" applyFont="1" applyFill="1" applyBorder="1" applyAlignment="1" applyProtection="1">
      <alignment horizontal="right" vertical="center"/>
    </xf>
    <xf numFmtId="0" fontId="12" fillId="0" borderId="0" xfId="0" applyNumberFormat="1" applyFont="1" applyFill="1" applyBorder="1" applyAlignment="1" applyProtection="1">
      <alignment horizontal="center" vertical="center"/>
    </xf>
    <xf numFmtId="0" fontId="13" fillId="0" borderId="1" xfId="0" applyNumberFormat="1" applyFont="1" applyFill="1" applyBorder="1" applyAlignment="1" applyProtection="1">
      <alignment horizontal="center" vertical="center"/>
    </xf>
    <xf numFmtId="176" fontId="14" fillId="0" borderId="3" xfId="0" applyNumberFormat="1" applyFont="1" applyFill="1" applyBorder="1" applyAlignment="1" applyProtection="1">
      <alignment horizontal="center" vertical="center"/>
    </xf>
    <xf numFmtId="0" fontId="13" fillId="0" borderId="1" xfId="0" applyNumberFormat="1" applyFont="1" applyFill="1" applyBorder="1" applyAlignment="1" applyProtection="1">
      <alignment horizontal="left" vertical="center"/>
    </xf>
    <xf numFmtId="0" fontId="13" fillId="0" borderId="4"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left" vertical="center"/>
    </xf>
    <xf numFmtId="0" fontId="13" fillId="0" borderId="4" xfId="0" applyNumberFormat="1" applyFont="1" applyFill="1" applyBorder="1" applyAlignment="1" applyProtection="1">
      <alignment horizontal="left" vertical="center"/>
    </xf>
    <xf numFmtId="176" fontId="14" fillId="0" borderId="1" xfId="0" applyNumberFormat="1" applyFont="1" applyFill="1" applyBorder="1" applyAlignment="1" applyProtection="1">
      <alignment horizontal="center" vertical="center"/>
    </xf>
    <xf numFmtId="0" fontId="15" fillId="0" borderId="0" xfId="0" applyFont="1" applyFill="1" applyBorder="1" applyAlignment="1"/>
    <xf numFmtId="0" fontId="11" fillId="0" borderId="4" xfId="0" applyNumberFormat="1" applyFont="1" applyFill="1" applyBorder="1" applyAlignment="1" applyProtection="1">
      <alignment horizontal="left" vertical="center"/>
    </xf>
    <xf numFmtId="176" fontId="12" fillId="0" borderId="1" xfId="0" applyNumberFormat="1" applyFont="1" applyFill="1" applyBorder="1" applyAlignment="1" applyProtection="1">
      <alignment horizontal="center" vertical="center"/>
    </xf>
    <xf numFmtId="0" fontId="16" fillId="0" borderId="0" xfId="0" applyFont="1" applyFill="1" applyBorder="1" applyAlignment="1"/>
    <xf numFmtId="0" fontId="17" fillId="0" borderId="0" xfId="0" applyFont="1" applyFill="1" applyBorder="1" applyAlignment="1"/>
    <xf numFmtId="0" fontId="18" fillId="3" borderId="1" xfId="0" applyFont="1" applyFill="1" applyBorder="1" applyAlignment="1">
      <alignment horizontal="center" vertical="center"/>
    </xf>
    <xf numFmtId="0" fontId="0" fillId="0" borderId="0" xfId="0" applyFont="1">
      <alignment vertical="center"/>
    </xf>
    <xf numFmtId="0" fontId="19"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20" fillId="0" borderId="0" xfId="0" applyFont="1" applyFill="1" applyBorder="1" applyAlignment="1">
      <alignment vertical="center"/>
    </xf>
    <xf numFmtId="0" fontId="20" fillId="0" borderId="5" xfId="0" applyFont="1" applyFill="1" applyBorder="1" applyAlignment="1">
      <alignment vertical="center"/>
    </xf>
    <xf numFmtId="0" fontId="5" fillId="0" borderId="5"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1"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18" fillId="3" borderId="1" xfId="0" applyFont="1" applyFill="1" applyBorder="1" applyAlignment="1">
      <alignment horizontal="left" vertical="center"/>
    </xf>
    <xf numFmtId="4" fontId="18" fillId="3" borderId="1" xfId="0" applyNumberFormat="1" applyFont="1" applyFill="1" applyBorder="1" applyAlignment="1">
      <alignment horizontal="right" vertical="center"/>
    </xf>
    <xf numFmtId="0" fontId="18" fillId="3" borderId="1" xfId="0" applyFont="1" applyFill="1" applyBorder="1" applyAlignment="1">
      <alignment horizontal="right" vertical="center"/>
    </xf>
    <xf numFmtId="0" fontId="18" fillId="0" borderId="2" xfId="0" applyFont="1" applyFill="1" applyBorder="1" applyAlignment="1">
      <alignment horizontal="left" vertical="center"/>
    </xf>
    <xf numFmtId="0" fontId="7" fillId="0" borderId="0" xfId="0" applyFont="1" applyFill="1" applyAlignment="1">
      <alignment vertical="center"/>
    </xf>
    <xf numFmtId="0" fontId="1" fillId="0" borderId="0" xfId="0" applyFont="1" applyAlignment="1">
      <alignment horizontal="center" vertical="center"/>
    </xf>
    <xf numFmtId="0" fontId="9" fillId="0" borderId="0" xfId="0" applyFont="1" applyFill="1"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wrapText="1"/>
    </xf>
    <xf numFmtId="0" fontId="22" fillId="0" borderId="1" xfId="0" applyFont="1" applyBorder="1" applyAlignment="1">
      <alignment horizontal="center" vertical="center" wrapText="1"/>
    </xf>
    <xf numFmtId="177" fontId="23" fillId="0" borderId="1" xfId="0" applyNumberFormat="1" applyFont="1" applyBorder="1" applyAlignment="1">
      <alignment vertical="center" wrapText="1"/>
    </xf>
    <xf numFmtId="177" fontId="23" fillId="0" borderId="1" xfId="0" applyNumberFormat="1" applyFont="1" applyBorder="1" applyAlignment="1">
      <alignment horizontal="center" vertical="center"/>
    </xf>
    <xf numFmtId="177" fontId="24" fillId="0" borderId="1" xfId="0" applyNumberFormat="1" applyFont="1" applyBorder="1" applyAlignment="1">
      <alignment vertical="center" wrapText="1"/>
    </xf>
    <xf numFmtId="177" fontId="24" fillId="0" borderId="1" xfId="0" applyNumberFormat="1" applyFont="1" applyBorder="1" applyAlignment="1">
      <alignment horizontal="center" vertical="center"/>
    </xf>
    <xf numFmtId="177" fontId="23" fillId="0" borderId="1" xfId="0" applyNumberFormat="1" applyFont="1" applyBorder="1" applyAlignment="1">
      <alignment horizontal="left" vertical="center" wrapText="1"/>
    </xf>
    <xf numFmtId="0" fontId="24" fillId="0" borderId="1" xfId="0" applyFont="1" applyBorder="1" applyAlignment="1">
      <alignment vertical="center" wrapText="1"/>
    </xf>
    <xf numFmtId="0" fontId="24" fillId="0" borderId="1" xfId="0" applyFont="1" applyBorder="1">
      <alignment vertical="center"/>
    </xf>
    <xf numFmtId="0" fontId="25" fillId="0" borderId="1" xfId="0" applyFont="1" applyFill="1" applyBorder="1" applyAlignment="1">
      <alignment horizontal="left" vertical="center" wrapText="1"/>
    </xf>
    <xf numFmtId="0" fontId="6" fillId="0" borderId="1" xfId="0" applyFont="1" applyBorder="1" applyAlignment="1">
      <alignment horizontal="center" vertical="center"/>
    </xf>
    <xf numFmtId="177" fontId="25" fillId="0" borderId="1" xfId="0" applyNumberFormat="1" applyFont="1" applyBorder="1" applyAlignment="1">
      <alignment horizontal="center" vertical="center" wrapText="1"/>
    </xf>
    <xf numFmtId="0" fontId="26" fillId="0" borderId="0" xfId="0" applyFont="1" applyFill="1" applyAlignment="1"/>
    <xf numFmtId="0" fontId="7" fillId="0" borderId="0" xfId="0" applyFont="1" applyFill="1" applyAlignment="1">
      <alignment horizontal="left" vertical="center"/>
    </xf>
    <xf numFmtId="0" fontId="7" fillId="0" borderId="0" xfId="0" applyFont="1" applyFill="1" applyAlignment="1">
      <alignment horizontal="center"/>
    </xf>
    <xf numFmtId="0" fontId="11" fillId="0" borderId="0" xfId="0" applyNumberFormat="1" applyFont="1" applyFill="1" applyAlignment="1" applyProtection="1">
      <alignment horizontal="right" vertical="center"/>
    </xf>
    <xf numFmtId="0" fontId="11" fillId="0" borderId="0" xfId="0" applyNumberFormat="1" applyFont="1" applyFill="1" applyAlignment="1" applyProtection="1">
      <alignment horizontal="center" vertical="center"/>
    </xf>
    <xf numFmtId="0" fontId="13" fillId="0" borderId="3" xfId="0" applyNumberFormat="1" applyFont="1" applyFill="1" applyBorder="1" applyAlignment="1" applyProtection="1">
      <alignment horizontal="center" vertical="center"/>
    </xf>
    <xf numFmtId="3" fontId="13" fillId="0" borderId="3" xfId="0" applyNumberFormat="1" applyFont="1" applyFill="1" applyBorder="1" applyAlignment="1" applyProtection="1">
      <alignment horizontal="center" vertical="center"/>
    </xf>
    <xf numFmtId="3" fontId="13" fillId="0" borderId="1" xfId="0" applyNumberFormat="1" applyFont="1" applyFill="1" applyBorder="1" applyAlignment="1" applyProtection="1">
      <alignment horizontal="center" vertical="center"/>
    </xf>
    <xf numFmtId="0" fontId="15" fillId="0" borderId="0" xfId="0" applyFont="1" applyFill="1" applyAlignment="1"/>
    <xf numFmtId="3" fontId="11" fillId="0" borderId="1" xfId="0" applyNumberFormat="1" applyFont="1" applyFill="1" applyBorder="1" applyAlignment="1" applyProtection="1">
      <alignment horizontal="center" vertical="center"/>
    </xf>
    <xf numFmtId="0" fontId="17" fillId="0" borderId="0" xfId="0" applyFont="1" applyFill="1" applyAlignment="1"/>
    <xf numFmtId="0" fontId="27" fillId="0" borderId="1" xfId="0" applyFont="1" applyFill="1" applyBorder="1" applyAlignment="1">
      <alignment horizontal="left" vertical="center" wrapText="1"/>
    </xf>
    <xf numFmtId="0" fontId="28" fillId="0" borderId="1" xfId="0" applyFont="1" applyFill="1" applyBorder="1" applyAlignment="1">
      <alignment horizontal="center"/>
    </xf>
    <xf numFmtId="0" fontId="16" fillId="0" borderId="0" xfId="0" applyFont="1" applyFill="1" applyAlignment="1"/>
    <xf numFmtId="0" fontId="29" fillId="0" borderId="1" xfId="0" applyNumberFormat="1" applyFont="1" applyFill="1" applyBorder="1" applyAlignment="1" applyProtection="1">
      <alignment horizontal="center" vertical="center"/>
    </xf>
    <xf numFmtId="0" fontId="29" fillId="0" borderId="6" xfId="0" applyNumberFormat="1" applyFont="1" applyFill="1" applyBorder="1" applyAlignment="1" applyProtection="1">
      <alignment horizontal="center" vertical="center"/>
    </xf>
    <xf numFmtId="0" fontId="6" fillId="0" borderId="7" xfId="0" applyNumberFormat="1" applyFont="1" applyFill="1" applyBorder="1" applyAlignment="1" applyProtection="1">
      <alignment vertical="center"/>
    </xf>
    <xf numFmtId="3" fontId="29" fillId="0" borderId="1" xfId="0" applyNumberFormat="1" applyFont="1" applyFill="1" applyBorder="1" applyAlignment="1" applyProtection="1">
      <alignment horizontal="center" vertical="center"/>
    </xf>
    <xf numFmtId="0" fontId="29" fillId="0" borderId="4" xfId="0" applyNumberFormat="1" applyFont="1" applyFill="1" applyBorder="1" applyAlignment="1" applyProtection="1">
      <alignment horizontal="left" vertical="center"/>
    </xf>
    <xf numFmtId="0" fontId="29" fillId="0" borderId="1" xfId="0" applyNumberFormat="1" applyFont="1" applyFill="1" applyBorder="1" applyAlignment="1" applyProtection="1">
      <alignment vertical="center"/>
    </xf>
    <xf numFmtId="0" fontId="6" fillId="0" borderId="4" xfId="0" applyNumberFormat="1" applyFont="1" applyFill="1" applyBorder="1" applyAlignment="1" applyProtection="1">
      <alignment horizontal="left" vertical="center"/>
    </xf>
    <xf numFmtId="3" fontId="6"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vertical="center"/>
    </xf>
    <xf numFmtId="0" fontId="7" fillId="0" borderId="1" xfId="0" applyFont="1" applyFill="1" applyBorder="1" applyAlignment="1">
      <alignment horizontal="center"/>
    </xf>
    <xf numFmtId="0" fontId="6" fillId="0" borderId="1" xfId="0" applyFont="1" applyFill="1" applyBorder="1" applyAlignment="1">
      <alignment horizontal="center"/>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Fill="1" applyBorder="1" applyAlignment="1">
      <alignment vertical="center"/>
    </xf>
    <xf numFmtId="177" fontId="23" fillId="0" borderId="1" xfId="0" applyNumberFormat="1" applyFont="1" applyBorder="1" applyAlignment="1">
      <alignment horizontal="center" vertical="center" wrapText="1"/>
    </xf>
    <xf numFmtId="177"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Border="1">
      <alignment vertical="center"/>
    </xf>
    <xf numFmtId="0" fontId="25" fillId="0" borderId="1" xfId="0" applyFont="1" applyBorder="1" applyAlignment="1">
      <alignment horizontal="center" vertical="center" wrapText="1"/>
    </xf>
    <xf numFmtId="3" fontId="33" fillId="0" borderId="0" xfId="63" applyNumberFormat="1" applyFont="1" applyFill="1" applyBorder="1" applyAlignment="1" applyProtection="1">
      <alignment horizontal="center" vertical="center"/>
    </xf>
    <xf numFmtId="0" fontId="32" fillId="0" borderId="0" xfId="0" applyFont="1" applyFill="1" applyBorder="1" applyAlignment="1">
      <alignment horizontal="right" vertical="center"/>
    </xf>
    <xf numFmtId="3" fontId="28" fillId="0" borderId="1" xfId="63" applyNumberFormat="1" applyFont="1" applyFill="1" applyBorder="1" applyAlignment="1" applyProtection="1">
      <alignment horizontal="center" vertical="center"/>
    </xf>
    <xf numFmtId="3" fontId="28" fillId="0" borderId="1" xfId="63" applyNumberFormat="1" applyFont="1" applyFill="1" applyBorder="1" applyAlignment="1" applyProtection="1">
      <alignment horizontal="center" vertical="center" wrapText="1"/>
    </xf>
    <xf numFmtId="3" fontId="6" fillId="0" borderId="8" xfId="63" applyNumberFormat="1" applyFont="1" applyFill="1" applyBorder="1" applyAlignment="1" applyProtection="1">
      <alignment horizontal="center" vertical="center"/>
    </xf>
    <xf numFmtId="3" fontId="6" fillId="0" borderId="9" xfId="63" applyNumberFormat="1" applyFont="1" applyFill="1" applyBorder="1" applyAlignment="1" applyProtection="1">
      <alignment horizontal="center" vertical="center"/>
    </xf>
    <xf numFmtId="3" fontId="6" fillId="0" borderId="10" xfId="63" applyNumberFormat="1" applyFont="1" applyFill="1" applyBorder="1" applyAlignment="1" applyProtection="1">
      <alignment horizontal="center" vertical="center"/>
    </xf>
    <xf numFmtId="3" fontId="6" fillId="0" borderId="11" xfId="63" applyNumberFormat="1" applyFont="1" applyFill="1" applyBorder="1" applyAlignment="1" applyProtection="1">
      <alignment horizontal="center" vertical="center"/>
    </xf>
    <xf numFmtId="3" fontId="6" fillId="0" borderId="7" xfId="63" applyNumberFormat="1" applyFont="1" applyFill="1" applyBorder="1" applyAlignment="1" applyProtection="1">
      <alignment horizontal="center" vertical="center"/>
    </xf>
    <xf numFmtId="3" fontId="6" fillId="0" borderId="12" xfId="63" applyNumberFormat="1" applyFont="1" applyFill="1" applyBorder="1" applyAlignment="1" applyProtection="1">
      <alignment horizontal="center" vertical="center"/>
    </xf>
    <xf numFmtId="0" fontId="9" fillId="0" borderId="0" xfId="0" applyFont="1" applyFill="1" applyAlignment="1">
      <alignment vertical="center"/>
    </xf>
    <xf numFmtId="0" fontId="11" fillId="0" borderId="0" xfId="0" applyNumberFormat="1" applyFont="1" applyFill="1" applyAlignment="1" applyProtection="1">
      <alignment vertical="center"/>
    </xf>
    <xf numFmtId="0" fontId="34" fillId="0" borderId="1" xfId="0" applyFont="1" applyBorder="1" applyAlignment="1">
      <alignment horizontal="left" vertical="center" wrapText="1"/>
    </xf>
    <xf numFmtId="0" fontId="18"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35" fillId="3"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6" fillId="0" borderId="1" xfId="0" applyFont="1" applyFill="1" applyBorder="1" applyAlignment="1">
      <alignment horizontal="center" vertical="center" wrapText="1"/>
    </xf>
    <xf numFmtId="0" fontId="37" fillId="4" borderId="1" xfId="0" applyFont="1" applyFill="1" applyBorder="1" applyAlignment="1">
      <alignment horizontal="center" vertical="center" wrapText="1"/>
    </xf>
    <xf numFmtId="178" fontId="37" fillId="4" borderId="1" xfId="0" applyNumberFormat="1" applyFont="1" applyFill="1" applyBorder="1" applyAlignment="1">
      <alignment horizontal="center" vertical="center" wrapText="1"/>
    </xf>
    <xf numFmtId="0" fontId="11" fillId="0" borderId="0" xfId="0" applyFont="1" applyFill="1" applyAlignment="1"/>
    <xf numFmtId="0" fontId="31" fillId="4" borderId="0" xfId="0" applyFont="1" applyFill="1" applyBorder="1" applyAlignment="1"/>
    <xf numFmtId="0" fontId="31" fillId="4" borderId="0" xfId="0" applyFont="1" applyFill="1" applyBorder="1" applyAlignment="1">
      <alignment horizontal="center"/>
    </xf>
    <xf numFmtId="0" fontId="38" fillId="4" borderId="0" xfId="0" applyFont="1" applyFill="1" applyBorder="1" applyAlignment="1">
      <alignment horizontal="center" vertical="center"/>
    </xf>
    <xf numFmtId="0" fontId="6" fillId="4" borderId="0" xfId="0" applyFont="1" applyFill="1" applyBorder="1" applyAlignment="1">
      <alignment vertical="center"/>
    </xf>
    <xf numFmtId="180" fontId="39" fillId="4" borderId="0" xfId="0" applyNumberFormat="1" applyFont="1" applyFill="1" applyBorder="1" applyAlignment="1">
      <alignment horizontal="center" vertical="center"/>
    </xf>
    <xf numFmtId="176" fontId="6" fillId="4" borderId="0" xfId="0" applyNumberFormat="1" applyFont="1" applyFill="1" applyBorder="1" applyAlignment="1">
      <alignment horizontal="right" vertical="center"/>
    </xf>
    <xf numFmtId="0" fontId="24" fillId="4" borderId="1" xfId="0" applyFont="1" applyFill="1" applyBorder="1" applyAlignment="1">
      <alignment horizontal="center" vertical="center" wrapText="1"/>
    </xf>
    <xf numFmtId="0" fontId="40" fillId="4" borderId="1" xfId="0" applyNumberFormat="1" applyFont="1" applyFill="1" applyBorder="1" applyAlignment="1">
      <alignment horizontal="center" vertical="center" wrapText="1"/>
    </xf>
    <xf numFmtId="0" fontId="15" fillId="0" borderId="1" xfId="0" applyFont="1" applyFill="1" applyBorder="1" applyAlignment="1"/>
    <xf numFmtId="0" fontId="11" fillId="0" borderId="1" xfId="0" applyFont="1" applyFill="1" applyBorder="1" applyAlignment="1">
      <alignment horizontal="left" vertical="center"/>
    </xf>
    <xf numFmtId="0" fontId="11" fillId="0" borderId="1" xfId="0" applyFont="1" applyFill="1" applyBorder="1" applyAlignment="1">
      <alignment horizontal="center"/>
    </xf>
    <xf numFmtId="0" fontId="11" fillId="0" borderId="1" xfId="0" applyFont="1" applyFill="1" applyBorder="1" applyAlignment="1"/>
    <xf numFmtId="0" fontId="31" fillId="4" borderId="1" xfId="0" applyFont="1" applyFill="1" applyBorder="1" applyAlignment="1"/>
    <xf numFmtId="0" fontId="24" fillId="4" borderId="1" xfId="0" applyFont="1" applyFill="1" applyBorder="1" applyAlignment="1">
      <alignment horizontal="left" vertical="center" wrapText="1"/>
    </xf>
    <xf numFmtId="0" fontId="40" fillId="4" borderId="1" xfId="0" applyNumberFormat="1" applyFont="1" applyFill="1" applyBorder="1" applyAlignment="1">
      <alignment horizontal="center" vertical="center"/>
    </xf>
    <xf numFmtId="0" fontId="24" fillId="4" borderId="1" xfId="0" applyFont="1" applyFill="1" applyBorder="1" applyAlignment="1">
      <alignment vertical="center"/>
    </xf>
    <xf numFmtId="180" fontId="24" fillId="4" borderId="1" xfId="0" applyNumberFormat="1" applyFont="1" applyFill="1" applyBorder="1" applyAlignment="1">
      <alignment horizontal="center" vertical="center"/>
    </xf>
    <xf numFmtId="0" fontId="24" fillId="4" borderId="3" xfId="0" applyFont="1" applyFill="1" applyBorder="1" applyAlignment="1">
      <alignment horizontal="left" vertical="center" wrapText="1"/>
    </xf>
    <xf numFmtId="0" fontId="37" fillId="4" borderId="1" xfId="0" applyFont="1" applyFill="1" applyBorder="1" applyAlignment="1">
      <alignment horizontal="center" vertical="center"/>
    </xf>
    <xf numFmtId="180" fontId="37" fillId="4" borderId="1" xfId="0" applyNumberFormat="1" applyFont="1" applyFill="1" applyBorder="1" applyAlignment="1">
      <alignment horizontal="center" vertical="center"/>
    </xf>
    <xf numFmtId="0" fontId="41" fillId="0" borderId="0" xfId="0" applyFont="1" applyAlignment="1">
      <alignment horizontal="center" vertical="center"/>
    </xf>
    <xf numFmtId="0" fontId="34" fillId="0" borderId="5" xfId="0" applyFont="1" applyBorder="1" applyAlignment="1">
      <alignment horizontal="right" vertical="center"/>
    </xf>
    <xf numFmtId="0" fontId="3"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28" fillId="0" borderId="1" xfId="0" applyFont="1" applyBorder="1" applyAlignment="1">
      <alignment horizontal="left" vertical="center" wrapText="1"/>
    </xf>
    <xf numFmtId="0" fontId="28" fillId="0" borderId="1" xfId="0" applyFont="1" applyBorder="1" applyAlignment="1">
      <alignment horizontal="center" vertical="center" wrapText="1"/>
    </xf>
    <xf numFmtId="0" fontId="28" fillId="2" borderId="1" xfId="0" applyFont="1" applyFill="1" applyBorder="1" applyAlignment="1">
      <alignment horizontal="left" vertical="center" wrapText="1"/>
    </xf>
    <xf numFmtId="0" fontId="42" fillId="0" borderId="1" xfId="0" applyFont="1" applyBorder="1" applyAlignment="1">
      <alignment horizontal="left" vertical="center" wrapText="1"/>
    </xf>
    <xf numFmtId="0" fontId="42" fillId="0" borderId="1" xfId="0" applyFont="1" applyBorder="1" applyAlignment="1">
      <alignment horizontal="center" vertical="center" wrapText="1"/>
    </xf>
    <xf numFmtId="0" fontId="0" fillId="0" borderId="0" xfId="0" applyFont="1" applyFill="1" applyBorder="1" applyAlignment="1">
      <alignment vertical="center"/>
    </xf>
    <xf numFmtId="0" fontId="43" fillId="0" borderId="0" xfId="0" applyFont="1" applyFill="1" applyBorder="1" applyAlignment="1">
      <alignment vertical="center"/>
    </xf>
    <xf numFmtId="0" fontId="9" fillId="0" borderId="0" xfId="0" applyFont="1" applyFill="1" applyBorder="1" applyAlignment="1">
      <alignment horizontal="center" vertical="center" wrapText="1"/>
    </xf>
    <xf numFmtId="0" fontId="44" fillId="0" borderId="0" xfId="0" applyFont="1" applyFill="1" applyBorder="1" applyAlignment="1">
      <alignment horizontal="center" vertical="center"/>
    </xf>
    <xf numFmtId="0" fontId="45" fillId="0" borderId="0" xfId="0" applyFont="1" applyFill="1" applyBorder="1" applyAlignment="1">
      <alignment horizontal="justify" vertical="center"/>
    </xf>
    <xf numFmtId="0" fontId="46" fillId="0" borderId="0" xfId="0" applyFont="1" applyFill="1" applyBorder="1" applyAlignment="1">
      <alignment horizontal="justify" vertical="center"/>
    </xf>
    <xf numFmtId="0" fontId="47" fillId="0" borderId="0" xfId="0" applyFont="1" applyFill="1" applyBorder="1" applyAlignment="1"/>
    <xf numFmtId="0" fontId="48" fillId="0" borderId="0" xfId="0" applyFont="1" applyFill="1" applyBorder="1" applyAlignment="1"/>
    <xf numFmtId="0" fontId="49" fillId="0" borderId="0" xfId="0" applyFont="1" applyFill="1" applyBorder="1" applyAlignment="1">
      <alignment horizontal="center" vertical="center"/>
    </xf>
    <xf numFmtId="0" fontId="34" fillId="0" borderId="0" xfId="0" applyFont="1" applyFill="1" applyBorder="1" applyAlignment="1">
      <alignment horizontal="right" vertical="center"/>
    </xf>
    <xf numFmtId="0" fontId="0"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34" fillId="0" borderId="2" xfId="0" applyFont="1" applyFill="1" applyBorder="1" applyAlignment="1">
      <alignment horizontal="left" vertical="center"/>
    </xf>
    <xf numFmtId="0" fontId="51" fillId="0" borderId="2" xfId="0" applyFont="1" applyFill="1" applyBorder="1" applyAlignment="1">
      <alignment horizontal="left" vertical="center"/>
    </xf>
    <xf numFmtId="0" fontId="52" fillId="0" borderId="0" xfId="0" applyFont="1" applyFill="1" applyBorder="1" applyAlignment="1"/>
    <xf numFmtId="0" fontId="25" fillId="0" borderId="0" xfId="0" applyFont="1" applyFill="1" applyBorder="1" applyAlignment="1">
      <alignment horizontal="right" vertical="center"/>
    </xf>
    <xf numFmtId="0" fontId="43" fillId="0" borderId="1" xfId="0" applyFont="1" applyFill="1" applyBorder="1" applyAlignment="1">
      <alignment horizontal="center" vertical="center"/>
    </xf>
    <xf numFmtId="0" fontId="53" fillId="0" borderId="1" xfId="0" applyFont="1" applyFill="1" applyBorder="1" applyAlignment="1">
      <alignment horizontal="center" vertical="center"/>
    </xf>
    <xf numFmtId="180" fontId="53" fillId="0" borderId="1" xfId="0" applyNumberFormat="1" applyFont="1" applyFill="1" applyBorder="1" applyAlignment="1">
      <alignment horizontal="center" vertical="center"/>
    </xf>
    <xf numFmtId="0" fontId="25" fillId="0" borderId="2" xfId="0" applyFont="1" applyFill="1" applyBorder="1" applyAlignment="1">
      <alignment horizontal="left" vertical="center"/>
    </xf>
    <xf numFmtId="0" fontId="35" fillId="0" borderId="2" xfId="0" applyFont="1" applyFill="1" applyBorder="1" applyAlignment="1">
      <alignment horizontal="left" vertical="center"/>
    </xf>
    <xf numFmtId="0" fontId="54" fillId="0" borderId="0" xfId="0" applyFont="1" applyFill="1" applyBorder="1" applyAlignment="1">
      <alignment horizontal="justify" vertical="center"/>
    </xf>
    <xf numFmtId="0" fontId="55" fillId="0" borderId="0" xfId="0" applyFont="1" applyFill="1" applyBorder="1" applyAlignment="1">
      <alignment horizontal="justify" vertical="center"/>
    </xf>
    <xf numFmtId="0" fontId="56" fillId="0" borderId="0" xfId="0" applyFont="1" applyFill="1" applyBorder="1" applyAlignment="1">
      <alignment horizontal="justify" vertical="center"/>
    </xf>
    <xf numFmtId="0" fontId="57" fillId="0" borderId="0" xfId="0" applyFont="1" applyFill="1" applyAlignment="1"/>
    <xf numFmtId="0" fontId="44" fillId="4" borderId="0" xfId="0" applyFont="1" applyFill="1" applyBorder="1" applyAlignment="1">
      <alignment horizontal="justify" vertical="center"/>
    </xf>
    <xf numFmtId="0" fontId="58" fillId="0" borderId="0" xfId="0" applyFont="1" applyFill="1" applyAlignment="1">
      <alignment horizontal="center" vertical="center"/>
    </xf>
    <xf numFmtId="0" fontId="59" fillId="0" borderId="0" xfId="0" applyFont="1" applyFill="1" applyAlignment="1">
      <alignment vertical="center" wrapText="1"/>
    </xf>
    <xf numFmtId="0" fontId="60" fillId="0" borderId="0" xfId="0" applyFont="1" applyFill="1" applyAlignment="1">
      <alignment vertical="center" wrapText="1"/>
    </xf>
    <xf numFmtId="0" fontId="6" fillId="4" borderId="0" xfId="54" applyFont="1" applyFill="1"/>
    <xf numFmtId="0" fontId="29" fillId="4" borderId="0" xfId="54" applyFont="1" applyFill="1"/>
    <xf numFmtId="0" fontId="61" fillId="4" borderId="0" xfId="54" applyFont="1" applyFill="1"/>
    <xf numFmtId="0" fontId="26" fillId="4" borderId="0" xfId="54" applyFont="1" applyFill="1" applyAlignment="1">
      <alignment horizontal="center" vertical="center" wrapText="1"/>
    </xf>
    <xf numFmtId="0" fontId="0" fillId="4" borderId="0" xfId="54" applyFont="1" applyFill="1" applyAlignment="1">
      <alignment horizontal="right" vertical="center" wrapText="1"/>
    </xf>
    <xf numFmtId="0" fontId="43" fillId="4" borderId="0" xfId="54" applyFont="1" applyFill="1" applyAlignment="1">
      <alignment horizontal="right" vertical="center" wrapText="1"/>
    </xf>
    <xf numFmtId="0" fontId="0" fillId="4" borderId="0" xfId="54" applyFont="1" applyFill="1"/>
    <xf numFmtId="0" fontId="0" fillId="4" borderId="0" xfId="54" applyFill="1"/>
    <xf numFmtId="0" fontId="62" fillId="4" borderId="0" xfId="66" applyFont="1" applyFill="1" applyAlignment="1">
      <alignment horizontal="center" vertical="center" wrapText="1"/>
    </xf>
    <xf numFmtId="0" fontId="63" fillId="4" borderId="0" xfId="74" applyFill="1"/>
    <xf numFmtId="0" fontId="29" fillId="4" borderId="0" xfId="66" applyFont="1" applyFill="1" applyAlignment="1">
      <alignment horizontal="center" vertical="center" wrapText="1"/>
    </xf>
    <xf numFmtId="0" fontId="6" fillId="4" borderId="0" xfId="66" applyFont="1" applyFill="1" applyAlignment="1">
      <alignment horizontal="left" vertical="center" wrapText="1"/>
    </xf>
    <xf numFmtId="0" fontId="25" fillId="4" borderId="0" xfId="66" applyFont="1" applyFill="1" applyAlignment="1">
      <alignment horizontal="right" vertical="center" wrapText="1"/>
    </xf>
    <xf numFmtId="0" fontId="29" fillId="4" borderId="1" xfId="66" applyFont="1" applyFill="1" applyBorder="1" applyAlignment="1">
      <alignment horizontal="center" vertical="center" wrapText="1"/>
    </xf>
    <xf numFmtId="0" fontId="27" fillId="4" borderId="1" xfId="66" applyFont="1" applyFill="1" applyBorder="1" applyAlignment="1">
      <alignment horizontal="center" vertical="center" wrapText="1"/>
    </xf>
    <xf numFmtId="180" fontId="27" fillId="4" borderId="1" xfId="66" applyNumberFormat="1" applyFont="1" applyFill="1" applyBorder="1" applyAlignment="1">
      <alignment horizontal="center" vertical="center" wrapText="1"/>
    </xf>
    <xf numFmtId="0" fontId="6" fillId="4" borderId="1" xfId="66" applyFont="1" applyFill="1" applyBorder="1" applyAlignment="1">
      <alignment horizontal="center" vertical="center" wrapText="1"/>
    </xf>
    <xf numFmtId="0" fontId="6" fillId="4" borderId="1" xfId="66" applyFont="1" applyFill="1" applyBorder="1" applyAlignment="1">
      <alignment horizontal="left" vertical="center" wrapText="1"/>
    </xf>
    <xf numFmtId="180" fontId="25" fillId="4" borderId="1" xfId="66" applyNumberFormat="1" applyFont="1" applyFill="1" applyBorder="1" applyAlignment="1">
      <alignment horizontal="center" vertical="center" wrapText="1"/>
    </xf>
    <xf numFmtId="180" fontId="25" fillId="4" borderId="1" xfId="0" applyNumberFormat="1" applyFont="1" applyFill="1" applyBorder="1" applyAlignment="1" applyProtection="1">
      <alignment horizontal="left" vertical="center"/>
      <protection locked="0"/>
    </xf>
    <xf numFmtId="180" fontId="25" fillId="4" borderId="1" xfId="0" applyNumberFormat="1" applyFont="1" applyFill="1" applyBorder="1" applyAlignment="1" applyProtection="1">
      <alignment horizontal="center"/>
      <protection locked="0"/>
    </xf>
    <xf numFmtId="0" fontId="64" fillId="4" borderId="0" xfId="54" applyFont="1" applyFill="1"/>
    <xf numFmtId="180" fontId="65" fillId="4" borderId="1" xfId="0" applyNumberFormat="1" applyFont="1" applyFill="1" applyBorder="1" applyAlignment="1" applyProtection="1">
      <alignment vertical="center" wrapText="1"/>
      <protection locked="0"/>
    </xf>
    <xf numFmtId="180" fontId="65" fillId="4" borderId="1" xfId="0" applyNumberFormat="1" applyFont="1" applyFill="1" applyBorder="1" applyAlignment="1" applyProtection="1">
      <alignment horizontal="center" vertical="center" wrapText="1"/>
      <protection locked="0"/>
    </xf>
    <xf numFmtId="0" fontId="66" fillId="4" borderId="0" xfId="74" applyFont="1" applyFill="1"/>
    <xf numFmtId="0" fontId="67" fillId="4" borderId="1" xfId="0" applyFont="1" applyFill="1" applyBorder="1" applyAlignment="1">
      <alignment vertical="center" wrapText="1"/>
    </xf>
    <xf numFmtId="180" fontId="68" fillId="4" borderId="1" xfId="0" applyNumberFormat="1" applyFont="1" applyFill="1" applyBorder="1" applyAlignment="1">
      <alignment horizontal="center" vertical="center"/>
    </xf>
    <xf numFmtId="0" fontId="0" fillId="4" borderId="0" xfId="66" applyFill="1"/>
    <xf numFmtId="0" fontId="6" fillId="4" borderId="0" xfId="66" applyFont="1" applyFill="1"/>
    <xf numFmtId="180" fontId="25" fillId="4" borderId="1" xfId="0" applyNumberFormat="1" applyFont="1" applyFill="1" applyBorder="1" applyAlignment="1" applyProtection="1">
      <alignment vertical="center"/>
      <protection locked="0"/>
    </xf>
    <xf numFmtId="180" fontId="25" fillId="4" borderId="1" xfId="0" applyNumberFormat="1" applyFont="1" applyFill="1" applyBorder="1" applyAlignment="1" applyProtection="1">
      <alignment horizontal="center" vertical="center" wrapText="1"/>
      <protection locked="0"/>
    </xf>
    <xf numFmtId="180" fontId="25" fillId="4" borderId="1" xfId="0" applyNumberFormat="1" applyFont="1" applyFill="1" applyBorder="1" applyAlignment="1">
      <alignment horizontal="left" vertical="center" wrapText="1"/>
    </xf>
    <xf numFmtId="180" fontId="25" fillId="4" borderId="1" xfId="0" applyNumberFormat="1" applyFont="1" applyFill="1" applyBorder="1" applyAlignment="1">
      <alignment horizontal="center" vertical="center" wrapText="1"/>
    </xf>
    <xf numFmtId="180" fontId="25" fillId="4" borderId="1" xfId="0" applyNumberFormat="1" applyFont="1" applyFill="1" applyBorder="1" applyAlignment="1" applyProtection="1">
      <alignment horizontal="left" vertical="center" wrapText="1"/>
      <protection locked="0"/>
    </xf>
    <xf numFmtId="0" fontId="25" fillId="4" borderId="1" xfId="0" applyNumberFormat="1" applyFont="1" applyFill="1" applyBorder="1" applyAlignment="1">
      <alignment horizontal="left" vertical="center" wrapText="1"/>
    </xf>
    <xf numFmtId="180" fontId="25" fillId="4" borderId="1" xfId="0" applyNumberFormat="1" applyFont="1" applyFill="1" applyBorder="1" applyAlignment="1" applyProtection="1">
      <alignment horizontal="center" vertical="center"/>
      <protection locked="0"/>
    </xf>
    <xf numFmtId="180" fontId="25" fillId="4" borderId="1" xfId="62" applyNumberFormat="1" applyFont="1" applyFill="1" applyBorder="1" applyAlignment="1" applyProtection="1">
      <alignment horizontal="center" vertical="center" wrapText="1"/>
      <protection locked="0"/>
    </xf>
    <xf numFmtId="180" fontId="6" fillId="4" borderId="1" xfId="0" applyNumberFormat="1" applyFont="1" applyFill="1" applyBorder="1" applyAlignment="1" applyProtection="1">
      <alignment horizontal="left" vertical="center"/>
      <protection locked="0"/>
    </xf>
    <xf numFmtId="180" fontId="65" fillId="4" borderId="1" xfId="0" applyNumberFormat="1" applyFont="1" applyFill="1" applyBorder="1" applyAlignment="1" applyProtection="1">
      <alignment vertical="center"/>
      <protection locked="0"/>
    </xf>
    <xf numFmtId="180" fontId="23" fillId="4" borderId="1" xfId="0" applyNumberFormat="1" applyFont="1" applyFill="1" applyBorder="1" applyAlignment="1" applyProtection="1">
      <alignment vertical="center" wrapText="1"/>
      <protection locked="0"/>
    </xf>
    <xf numFmtId="180" fontId="23" fillId="4" borderId="1" xfId="0" applyNumberFormat="1" applyFont="1" applyFill="1" applyBorder="1" applyAlignment="1" applyProtection="1">
      <alignment horizontal="center" vertical="center" wrapText="1"/>
      <protection locked="0"/>
    </xf>
    <xf numFmtId="180" fontId="67" fillId="4" borderId="1" xfId="0" applyNumberFormat="1" applyFont="1" applyFill="1" applyBorder="1" applyAlignment="1" applyProtection="1">
      <alignment vertical="center" wrapText="1"/>
      <protection locked="0"/>
    </xf>
    <xf numFmtId="180" fontId="67" fillId="0" borderId="1" xfId="62" applyNumberFormat="1" applyFont="1" applyFill="1" applyBorder="1" applyAlignment="1" applyProtection="1">
      <alignment horizontal="center" vertical="center" wrapText="1"/>
      <protection locked="0"/>
    </xf>
    <xf numFmtId="180" fontId="6" fillId="4" borderId="1" xfId="0" applyNumberFormat="1" applyFont="1" applyFill="1" applyBorder="1" applyAlignment="1" applyProtection="1">
      <alignment horizontal="left" vertical="center" wrapText="1"/>
      <protection locked="0"/>
    </xf>
    <xf numFmtId="49" fontId="6" fillId="4" borderId="1" xfId="0" applyNumberFormat="1" applyFont="1" applyFill="1" applyBorder="1" applyAlignment="1">
      <alignment horizontal="left" vertical="center"/>
    </xf>
    <xf numFmtId="180" fontId="25" fillId="4" borderId="1" xfId="0" applyNumberFormat="1" applyFont="1" applyFill="1" applyBorder="1" applyAlignment="1">
      <alignment horizontal="center" vertical="center"/>
    </xf>
    <xf numFmtId="49" fontId="25" fillId="4" borderId="1" xfId="0" applyNumberFormat="1" applyFont="1" applyFill="1" applyBorder="1" applyAlignment="1">
      <alignment horizontal="left" vertical="center"/>
    </xf>
    <xf numFmtId="180" fontId="23" fillId="4" borderId="1" xfId="0" applyNumberFormat="1" applyFont="1" applyFill="1" applyBorder="1" applyAlignment="1" applyProtection="1">
      <alignment vertical="center"/>
      <protection locked="0"/>
    </xf>
    <xf numFmtId="0" fontId="8" fillId="0" borderId="0" xfId="0" applyFont="1" applyFill="1" applyAlignment="1"/>
    <xf numFmtId="3" fontId="69" fillId="0" borderId="0" xfId="63" applyNumberFormat="1" applyFont="1" applyFill="1" applyBorder="1" applyAlignment="1" applyProtection="1">
      <alignment horizontal="center" vertical="center"/>
    </xf>
    <xf numFmtId="0" fontId="70" fillId="0" borderId="0" xfId="0" applyFont="1" applyFill="1" applyBorder="1" applyAlignment="1">
      <alignment horizontal="right" vertical="center"/>
    </xf>
    <xf numFmtId="3" fontId="71" fillId="0" borderId="1" xfId="63" applyNumberFormat="1" applyFont="1" applyFill="1" applyBorder="1" applyAlignment="1" applyProtection="1">
      <alignment horizontal="center" vertical="center"/>
    </xf>
    <xf numFmtId="3" fontId="71" fillId="0" borderId="1" xfId="63" applyNumberFormat="1" applyFont="1" applyFill="1" applyBorder="1" applyAlignment="1" applyProtection="1">
      <alignment horizontal="center" vertical="center" wrapText="1"/>
    </xf>
    <xf numFmtId="49" fontId="71" fillId="0" borderId="1" xfId="0" applyNumberFormat="1" applyFont="1" applyFill="1" applyBorder="1" applyAlignment="1">
      <alignment horizontal="left" vertical="center"/>
    </xf>
    <xf numFmtId="0" fontId="71" fillId="0" borderId="1" xfId="0" applyNumberFormat="1" applyFont="1" applyFill="1" applyBorder="1" applyAlignment="1">
      <alignment horizontal="center" vertical="center"/>
    </xf>
    <xf numFmtId="180" fontId="71" fillId="0" borderId="1" xfId="63" applyNumberFormat="1" applyFont="1" applyFill="1" applyBorder="1" applyAlignment="1" applyProtection="1">
      <alignment horizontal="center" vertical="center"/>
    </xf>
    <xf numFmtId="4" fontId="71" fillId="0" borderId="1" xfId="63" applyNumberFormat="1" applyFont="1" applyFill="1" applyBorder="1" applyAlignment="1" applyProtection="1">
      <alignment horizontal="center" vertical="center"/>
    </xf>
    <xf numFmtId="0" fontId="71" fillId="0" borderId="1" xfId="1" applyFont="1" applyFill="1" applyBorder="1" applyAlignment="1">
      <alignment vertical="center" wrapText="1"/>
    </xf>
    <xf numFmtId="0" fontId="71" fillId="0" borderId="1" xfId="0" applyFont="1" applyFill="1" applyBorder="1" applyAlignment="1">
      <alignment horizontal="center"/>
    </xf>
    <xf numFmtId="179" fontId="71" fillId="0" borderId="1" xfId="0" applyNumberFormat="1" applyFont="1" applyFill="1" applyBorder="1" applyAlignment="1">
      <alignment horizontal="center"/>
    </xf>
    <xf numFmtId="0" fontId="71" fillId="0" borderId="1" xfId="0" applyFont="1" applyFill="1" applyBorder="1" applyAlignment="1"/>
    <xf numFmtId="0" fontId="72" fillId="0" borderId="1" xfId="0" applyFont="1" applyFill="1" applyBorder="1" applyAlignment="1">
      <alignment horizontal="center"/>
    </xf>
    <xf numFmtId="0" fontId="73" fillId="2" borderId="0" xfId="71" applyFont="1" applyFill="1" applyAlignment="1" applyProtection="1">
      <alignment horizontal="center" vertical="center"/>
      <protection locked="0"/>
    </xf>
    <xf numFmtId="0" fontId="74" fillId="2" borderId="0" xfId="71" applyFont="1" applyFill="1" applyAlignment="1" applyProtection="1">
      <alignment horizontal="center" vertical="center"/>
      <protection locked="0"/>
    </xf>
    <xf numFmtId="180" fontId="6" fillId="2" borderId="5" xfId="71" applyNumberFormat="1" applyFont="1" applyFill="1" applyBorder="1" applyAlignment="1">
      <alignment horizontal="right" vertical="center"/>
    </xf>
    <xf numFmtId="180" fontId="35" fillId="2" borderId="5" xfId="71" applyNumberFormat="1" applyFont="1" applyFill="1" applyBorder="1" applyAlignment="1">
      <alignment horizontal="right" vertical="center"/>
    </xf>
    <xf numFmtId="180" fontId="28" fillId="2" borderId="5" xfId="71" applyNumberFormat="1" applyFont="1" applyFill="1" applyBorder="1" applyAlignment="1">
      <alignment horizontal="right" vertical="center"/>
    </xf>
    <xf numFmtId="0" fontId="28" fillId="2" borderId="3" xfId="71" applyFont="1" applyFill="1" applyBorder="1" applyAlignment="1">
      <alignment horizontal="center" vertical="center"/>
    </xf>
    <xf numFmtId="181" fontId="35" fillId="2" borderId="8" xfId="71" applyNumberFormat="1" applyFont="1" applyFill="1" applyBorder="1" applyAlignment="1">
      <alignment horizontal="center" vertical="center" wrapText="1"/>
    </xf>
    <xf numFmtId="180" fontId="6" fillId="2" borderId="3" xfId="71" applyNumberFormat="1" applyFont="1" applyFill="1" applyBorder="1" applyAlignment="1">
      <alignment horizontal="center" vertical="center" wrapText="1"/>
    </xf>
    <xf numFmtId="0" fontId="28" fillId="2" borderId="13" xfId="71" applyFont="1" applyFill="1" applyBorder="1" applyAlignment="1">
      <alignment horizontal="center" vertical="center"/>
    </xf>
    <xf numFmtId="181" fontId="35" fillId="2" borderId="7" xfId="71" applyNumberFormat="1" applyFont="1" applyFill="1" applyBorder="1" applyAlignment="1">
      <alignment horizontal="center" vertical="center" wrapText="1"/>
    </xf>
    <xf numFmtId="180" fontId="28" fillId="2" borderId="13" xfId="71" applyNumberFormat="1" applyFont="1" applyFill="1" applyBorder="1" applyAlignment="1">
      <alignment horizontal="center" vertical="center" wrapText="1"/>
    </xf>
    <xf numFmtId="0" fontId="29" fillId="2" borderId="1" xfId="71" applyNumberFormat="1" applyFont="1" applyFill="1" applyBorder="1" applyAlignment="1" applyProtection="1">
      <alignment horizontal="center" vertical="center" wrapText="1"/>
      <protection locked="0"/>
    </xf>
    <xf numFmtId="180" fontId="35" fillId="2" borderId="1" xfId="71" applyNumberFormat="1" applyFont="1" applyFill="1" applyBorder="1" applyAlignment="1" applyProtection="1">
      <alignment horizontal="center" vertical="center" wrapText="1"/>
      <protection locked="0"/>
    </xf>
    <xf numFmtId="182" fontId="6" fillId="2" borderId="1" xfId="71" applyNumberFormat="1" applyFont="1" applyFill="1" applyBorder="1" applyAlignment="1" applyProtection="1">
      <alignment horizontal="center" vertical="center" wrapText="1"/>
      <protection locked="0"/>
    </xf>
    <xf numFmtId="0" fontId="28" fillId="2" borderId="1" xfId="71" applyFont="1" applyFill="1" applyBorder="1" applyAlignment="1" applyProtection="1">
      <alignment vertical="center"/>
      <protection locked="0"/>
    </xf>
    <xf numFmtId="180" fontId="35" fillId="2" borderId="1" xfId="71" applyNumberFormat="1" applyFont="1" applyFill="1" applyBorder="1" applyAlignment="1" applyProtection="1">
      <alignment horizontal="center" vertical="center"/>
      <protection locked="0"/>
    </xf>
    <xf numFmtId="0" fontId="6" fillId="2" borderId="1" xfId="71" applyFont="1" applyFill="1" applyBorder="1" applyAlignment="1" applyProtection="1">
      <alignment vertical="center"/>
      <protection locked="0"/>
    </xf>
    <xf numFmtId="1" fontId="28" fillId="2" borderId="1" xfId="73" applyNumberFormat="1" applyFont="1" applyFill="1" applyBorder="1" applyAlignment="1" applyProtection="1">
      <alignment vertical="center"/>
      <protection locked="0"/>
    </xf>
    <xf numFmtId="176" fontId="8" fillId="0" borderId="0" xfId="0" applyNumberFormat="1" applyFont="1" applyFill="1" applyAlignment="1">
      <alignment horizontal="center"/>
    </xf>
    <xf numFmtId="0" fontId="10" fillId="0" borderId="0" xfId="0" applyFont="1" applyFill="1" applyAlignment="1">
      <alignment horizontal="center" vertical="center"/>
    </xf>
    <xf numFmtId="0" fontId="6" fillId="0" borderId="0" xfId="0" applyNumberFormat="1" applyFont="1" applyFill="1" applyAlignment="1" applyProtection="1">
      <alignment horizontal="right" vertical="center"/>
    </xf>
    <xf numFmtId="0" fontId="25" fillId="0" borderId="0" xfId="0" applyNumberFormat="1" applyFont="1" applyFill="1" applyAlignment="1" applyProtection="1">
      <alignment horizontal="center" vertical="center"/>
    </xf>
    <xf numFmtId="176" fontId="27" fillId="0" borderId="1" xfId="0" applyNumberFormat="1" applyFont="1" applyFill="1" applyBorder="1" applyAlignment="1" applyProtection="1">
      <alignment horizontal="center" vertical="center"/>
    </xf>
    <xf numFmtId="0" fontId="7" fillId="0" borderId="1" xfId="0" applyFont="1" applyFill="1" applyBorder="1" applyAlignment="1">
      <alignment horizontal="left" vertical="center"/>
    </xf>
    <xf numFmtId="0" fontId="29" fillId="0" borderId="1" xfId="0" applyFont="1" applyFill="1" applyBorder="1" applyAlignment="1">
      <alignment horizontal="center" vertical="center"/>
    </xf>
    <xf numFmtId="176" fontId="27" fillId="0" borderId="1" xfId="0" applyNumberFormat="1" applyFont="1" applyFill="1" applyBorder="1" applyAlignment="1">
      <alignment horizontal="center"/>
    </xf>
    <xf numFmtId="0" fontId="29" fillId="0" borderId="1" xfId="0" applyFont="1" applyFill="1" applyBorder="1" applyAlignment="1">
      <alignment horizontal="left" vertical="center"/>
    </xf>
    <xf numFmtId="0" fontId="29" fillId="0" borderId="1" xfId="0" applyFont="1" applyFill="1" applyBorder="1" applyAlignment="1"/>
    <xf numFmtId="0" fontId="6" fillId="0" borderId="1" xfId="0" applyFont="1" applyFill="1" applyBorder="1" applyAlignment="1">
      <alignment horizontal="left" vertical="center"/>
    </xf>
    <xf numFmtId="0" fontId="6" fillId="0" borderId="1" xfId="0" applyFont="1" applyFill="1" applyBorder="1" applyAlignment="1"/>
    <xf numFmtId="176" fontId="25" fillId="0" borderId="1" xfId="0" applyNumberFormat="1" applyFont="1" applyFill="1" applyBorder="1" applyAlignment="1">
      <alignment horizontal="center"/>
    </xf>
    <xf numFmtId="0" fontId="0" fillId="4" borderId="0" xfId="0" applyFont="1" applyFill="1" applyBorder="1" applyAlignment="1">
      <alignment vertical="center"/>
    </xf>
    <xf numFmtId="180" fontId="43" fillId="4" borderId="0" xfId="0" applyNumberFormat="1" applyFont="1" applyFill="1" applyBorder="1" applyAlignment="1">
      <alignment horizontal="center" vertical="center"/>
    </xf>
    <xf numFmtId="180" fontId="75" fillId="4" borderId="0" xfId="0" applyNumberFormat="1" applyFont="1" applyFill="1" applyBorder="1" applyAlignment="1">
      <alignment horizontal="center" vertical="center"/>
    </xf>
    <xf numFmtId="0" fontId="2" fillId="4" borderId="0" xfId="0" applyFont="1" applyFill="1" applyBorder="1" applyAlignment="1">
      <alignment horizontal="center" vertical="center"/>
    </xf>
    <xf numFmtId="180" fontId="76" fillId="4" borderId="0" xfId="0" applyNumberFormat="1" applyFont="1" applyFill="1" applyBorder="1" applyAlignment="1">
      <alignment horizontal="center" vertical="center"/>
    </xf>
    <xf numFmtId="0" fontId="6" fillId="4" borderId="0" xfId="0" applyFont="1" applyFill="1" applyBorder="1" applyAlignment="1">
      <alignment horizontal="right" vertical="center"/>
    </xf>
    <xf numFmtId="180" fontId="25" fillId="4" borderId="0" xfId="0" applyNumberFormat="1" applyFont="1" applyFill="1" applyBorder="1" applyAlignment="1">
      <alignment horizontal="center" vertical="center"/>
    </xf>
    <xf numFmtId="0" fontId="77" fillId="4" borderId="14" xfId="68" applyNumberFormat="1" applyFont="1" applyFill="1" applyBorder="1" applyAlignment="1" applyProtection="1">
      <alignment vertical="center"/>
    </xf>
    <xf numFmtId="0" fontId="78" fillId="4" borderId="3" xfId="0" applyFont="1" applyFill="1" applyBorder="1" applyAlignment="1">
      <alignment horizontal="center" vertical="center" wrapText="1"/>
    </xf>
    <xf numFmtId="180" fontId="79" fillId="4" borderId="3" xfId="0" applyNumberFormat="1" applyFont="1" applyFill="1" applyBorder="1" applyAlignment="1">
      <alignment horizontal="center" vertical="center" wrapText="1"/>
    </xf>
    <xf numFmtId="49" fontId="37" fillId="4" borderId="1" xfId="0" applyNumberFormat="1" applyFont="1" applyFill="1" applyBorder="1" applyAlignment="1">
      <alignment horizontal="left" vertical="center" wrapText="1"/>
    </xf>
    <xf numFmtId="180" fontId="80"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49" fontId="24" fillId="4" borderId="1" xfId="0" applyNumberFormat="1" applyFont="1" applyFill="1" applyBorder="1" applyAlignment="1">
      <alignment horizontal="left" vertical="center" wrapText="1"/>
    </xf>
    <xf numFmtId="180" fontId="23" fillId="4" borderId="1"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180" fontId="25" fillId="4" borderId="1" xfId="0" applyNumberFormat="1" applyFont="1" applyFill="1" applyBorder="1" applyAlignment="1" applyProtection="1">
      <alignment horizontal="center" vertical="center"/>
    </xf>
    <xf numFmtId="0" fontId="25" fillId="4" borderId="1" xfId="0" applyFont="1" applyFill="1" applyBorder="1" applyAlignment="1">
      <alignment horizontal="center" vertical="center" wrapText="1"/>
    </xf>
    <xf numFmtId="178" fontId="24" fillId="4" borderId="1" xfId="0" applyNumberFormat="1" applyFont="1" applyFill="1" applyBorder="1" applyAlignment="1">
      <alignment horizontal="left" vertical="center" wrapText="1"/>
    </xf>
    <xf numFmtId="178" fontId="37" fillId="4" borderId="1" xfId="0" applyNumberFormat="1" applyFont="1" applyFill="1" applyBorder="1" applyAlignment="1">
      <alignment horizontal="left" vertical="center" wrapText="1"/>
    </xf>
    <xf numFmtId="0" fontId="6" fillId="4" borderId="4" xfId="0" applyNumberFormat="1" applyFont="1" applyFill="1" applyBorder="1" applyAlignment="1" applyProtection="1">
      <alignment horizontal="left" vertical="center"/>
    </xf>
    <xf numFmtId="180" fontId="25" fillId="4" borderId="4" xfId="0" applyNumberFormat="1" applyFont="1" applyFill="1" applyBorder="1" applyAlignment="1" applyProtection="1">
      <alignment horizontal="center" vertical="center"/>
    </xf>
    <xf numFmtId="178" fontId="24" fillId="4" borderId="1" xfId="0" applyNumberFormat="1" applyFont="1" applyFill="1" applyBorder="1" applyAlignment="1">
      <alignment vertical="center" wrapText="1"/>
    </xf>
    <xf numFmtId="3" fontId="25" fillId="4" borderId="1" xfId="0" applyNumberFormat="1" applyFont="1" applyFill="1" applyBorder="1" applyAlignment="1" applyProtection="1">
      <alignment horizontal="center" vertical="center"/>
    </xf>
    <xf numFmtId="178" fontId="24" fillId="4" borderId="1" xfId="0" applyNumberFormat="1" applyFont="1" applyFill="1" applyBorder="1" applyAlignment="1" applyProtection="1">
      <alignment horizontal="left" vertical="center" wrapText="1"/>
    </xf>
    <xf numFmtId="180" fontId="23" fillId="4" borderId="1" xfId="0" applyNumberFormat="1" applyFont="1" applyFill="1" applyBorder="1" applyAlignment="1" applyProtection="1">
      <alignment horizontal="center" vertical="center" wrapText="1"/>
    </xf>
    <xf numFmtId="178" fontId="37" fillId="4" borderId="1" xfId="0" applyNumberFormat="1" applyFont="1" applyFill="1" applyBorder="1" applyAlignment="1">
      <alignment vertical="center" wrapText="1"/>
    </xf>
    <xf numFmtId="0" fontId="27" fillId="4" borderId="1" xfId="0" applyFont="1" applyFill="1" applyBorder="1" applyAlignment="1">
      <alignment horizontal="left" vertical="center" wrapText="1"/>
    </xf>
    <xf numFmtId="0" fontId="81" fillId="4" borderId="0" xfId="0" applyFont="1" applyFill="1" applyBorder="1" applyAlignment="1">
      <alignment vertical="center"/>
    </xf>
    <xf numFmtId="0" fontId="82"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horizontal="justify" vertical="center"/>
    </xf>
    <xf numFmtId="0" fontId="76" fillId="4" borderId="0" xfId="0" applyFont="1" applyFill="1" applyAlignment="1">
      <alignment horizontal="center" vertical="center" wrapText="1"/>
    </xf>
    <xf numFmtId="0" fontId="23" fillId="4" borderId="0" xfId="0" applyFont="1" applyFill="1" applyBorder="1" applyAlignment="1">
      <alignment horizontal="right" vertical="center"/>
    </xf>
    <xf numFmtId="0" fontId="79" fillId="4" borderId="4" xfId="0" applyFont="1" applyFill="1" applyBorder="1" applyAlignment="1">
      <alignment horizontal="center" vertical="center" wrapText="1"/>
    </xf>
    <xf numFmtId="0" fontId="79" fillId="4" borderId="8" xfId="0" applyFont="1" applyFill="1" applyBorder="1" applyAlignment="1">
      <alignment horizontal="center" vertical="center" wrapText="1"/>
    </xf>
    <xf numFmtId="0" fontId="79" fillId="4" borderId="1" xfId="0" applyFont="1" applyFill="1" applyBorder="1" applyAlignment="1">
      <alignment horizontal="center" vertical="center" wrapText="1"/>
    </xf>
    <xf numFmtId="0" fontId="79" fillId="4" borderId="13" xfId="0" applyFont="1" applyFill="1" applyBorder="1" applyAlignment="1">
      <alignment horizontal="center" vertical="center" wrapText="1"/>
    </xf>
    <xf numFmtId="0" fontId="79" fillId="4" borderId="7" xfId="0" applyFont="1" applyFill="1" applyBorder="1" applyAlignment="1">
      <alignment horizontal="center" vertical="center" wrapText="1"/>
    </xf>
    <xf numFmtId="0" fontId="83" fillId="4" borderId="1" xfId="0" applyFont="1" applyFill="1" applyBorder="1" applyAlignment="1">
      <alignment horizontal="left" vertical="center" wrapText="1"/>
    </xf>
    <xf numFmtId="0" fontId="83" fillId="4" borderId="1" xfId="0" applyFont="1" applyFill="1" applyBorder="1" applyAlignment="1">
      <alignment horizontal="center" vertical="center" wrapText="1"/>
    </xf>
    <xf numFmtId="0" fontId="23" fillId="4" borderId="1" xfId="0" applyFont="1" applyFill="1" applyBorder="1" applyAlignment="1">
      <alignment horizontal="left" vertical="center" wrapText="1"/>
    </xf>
    <xf numFmtId="0" fontId="23" fillId="4" borderId="1" xfId="0" applyFont="1" applyFill="1" applyBorder="1" applyAlignment="1">
      <alignment horizontal="center" vertical="center" wrapText="1"/>
    </xf>
    <xf numFmtId="0" fontId="84" fillId="4" borderId="1" xfId="0" applyFont="1" applyFill="1" applyBorder="1" applyAlignment="1">
      <alignment horizontal="left" vertical="center" wrapText="1"/>
    </xf>
    <xf numFmtId="0" fontId="85" fillId="4" borderId="1" xfId="0" applyFont="1" applyFill="1" applyBorder="1" applyAlignment="1">
      <alignment horizontal="left" vertical="center" wrapText="1"/>
    </xf>
    <xf numFmtId="0" fontId="86" fillId="4" borderId="1" xfId="0" applyFont="1" applyFill="1" applyBorder="1" applyAlignment="1">
      <alignment horizontal="center" vertical="center" wrapText="1"/>
    </xf>
    <xf numFmtId="183" fontId="27" fillId="4" borderId="1" xfId="0" applyNumberFormat="1" applyFont="1" applyFill="1" applyBorder="1" applyAlignment="1">
      <alignment horizontal="center" vertical="center" wrapText="1"/>
    </xf>
    <xf numFmtId="0" fontId="86" fillId="4" borderId="1" xfId="0" applyFont="1" applyFill="1" applyBorder="1" applyAlignment="1">
      <alignment horizontal="left" vertical="center" wrapText="1"/>
    </xf>
    <xf numFmtId="180" fontId="86" fillId="4" borderId="1" xfId="0" applyNumberFormat="1" applyFont="1" applyFill="1" applyBorder="1" applyAlignment="1">
      <alignment horizontal="left" vertical="center" wrapText="1"/>
    </xf>
    <xf numFmtId="180" fontId="83" fillId="4" borderId="1" xfId="0" applyNumberFormat="1" applyFont="1" applyFill="1" applyBorder="1" applyAlignment="1">
      <alignment horizontal="left" vertical="center" wrapText="1"/>
    </xf>
    <xf numFmtId="183" fontId="25" fillId="4" borderId="1" xfId="0" applyNumberFormat="1" applyFont="1" applyFill="1" applyBorder="1" applyAlignment="1">
      <alignment horizontal="center" vertical="center" wrapText="1"/>
    </xf>
    <xf numFmtId="183" fontId="83" fillId="4" borderId="1" xfId="0" applyNumberFormat="1" applyFont="1" applyFill="1" applyBorder="1" applyAlignment="1">
      <alignment horizontal="center" vertical="center" wrapText="1"/>
    </xf>
    <xf numFmtId="180" fontId="86" fillId="4" borderId="1" xfId="0" applyNumberFormat="1" applyFont="1" applyFill="1" applyBorder="1" applyAlignment="1">
      <alignment horizontal="center" vertical="center" wrapText="1"/>
    </xf>
    <xf numFmtId="183" fontId="86" fillId="4" borderId="1" xfId="0" applyNumberFormat="1" applyFont="1" applyFill="1" applyBorder="1" applyAlignment="1">
      <alignment horizontal="center" vertical="center" wrapText="1"/>
    </xf>
    <xf numFmtId="0" fontId="23" fillId="4" borderId="2" xfId="0" applyFont="1" applyFill="1" applyBorder="1" applyAlignment="1">
      <alignment horizontal="left" vertical="center" wrapText="1"/>
    </xf>
    <xf numFmtId="0" fontId="24" fillId="4" borderId="0" xfId="0" applyFont="1" applyFill="1" applyBorder="1" applyAlignment="1"/>
    <xf numFmtId="0" fontId="24" fillId="4" borderId="0" xfId="0" applyFont="1" applyFill="1" applyBorder="1" applyAlignment="1">
      <alignment horizontal="center"/>
    </xf>
    <xf numFmtId="0" fontId="37" fillId="4" borderId="0" xfId="0" applyFont="1" applyFill="1" applyBorder="1" applyAlignment="1"/>
    <xf numFmtId="0" fontId="0" fillId="4" borderId="0" xfId="0" applyFill="1">
      <alignment vertical="center"/>
    </xf>
    <xf numFmtId="183" fontId="87" fillId="4" borderId="0" xfId="0" applyNumberFormat="1" applyFont="1" applyFill="1" applyBorder="1" applyAlignment="1">
      <alignment horizontal="center"/>
    </xf>
    <xf numFmtId="0" fontId="6" fillId="4" borderId="0" xfId="0" applyFont="1" applyFill="1" applyBorder="1" applyAlignment="1"/>
    <xf numFmtId="0" fontId="30" fillId="4" borderId="0" xfId="0" applyFont="1" applyFill="1" applyBorder="1" applyAlignment="1">
      <alignment horizontal="center"/>
    </xf>
    <xf numFmtId="0" fontId="88" fillId="4" borderId="0" xfId="0" applyFont="1" applyFill="1" applyBorder="1" applyAlignment="1" applyProtection="1">
      <alignment horizontal="left"/>
      <protection locked="0"/>
    </xf>
    <xf numFmtId="183" fontId="89" fillId="4" borderId="0" xfId="0" applyNumberFormat="1" applyFont="1" applyFill="1" applyBorder="1" applyAlignment="1">
      <alignment horizontal="center"/>
    </xf>
    <xf numFmtId="0" fontId="88" fillId="4" borderId="0" xfId="0" applyFont="1" applyFill="1" applyBorder="1" applyAlignment="1">
      <alignment horizontal="right"/>
    </xf>
    <xf numFmtId="0" fontId="29" fillId="4" borderId="1" xfId="0" applyNumberFormat="1" applyFont="1" applyFill="1" applyBorder="1" applyAlignment="1" applyProtection="1">
      <alignment horizontal="center" vertical="center"/>
    </xf>
    <xf numFmtId="0" fontId="23" fillId="4" borderId="3" xfId="0" applyFont="1" applyFill="1" applyBorder="1" applyAlignment="1">
      <alignment horizontal="center" vertical="center"/>
    </xf>
    <xf numFmtId="183" fontId="23" fillId="4" borderId="3" xfId="0" applyNumberFormat="1" applyFont="1" applyFill="1" applyBorder="1" applyAlignment="1">
      <alignment horizontal="center" vertical="center"/>
    </xf>
    <xf numFmtId="0" fontId="23" fillId="4" borderId="1" xfId="0" applyFont="1" applyFill="1" applyBorder="1" applyAlignment="1">
      <alignment horizontal="center" vertical="center"/>
    </xf>
    <xf numFmtId="0" fontId="80" fillId="4" borderId="1" xfId="0" applyFont="1" applyFill="1" applyBorder="1" applyAlignment="1">
      <alignment vertical="center"/>
    </xf>
    <xf numFmtId="183" fontId="80" fillId="4" borderId="1" xfId="0" applyNumberFormat="1" applyFont="1" applyFill="1" applyBorder="1" applyAlignment="1">
      <alignment horizontal="center" vertical="center"/>
    </xf>
    <xf numFmtId="0" fontId="6" fillId="4" borderId="1" xfId="0" applyNumberFormat="1" applyFont="1" applyFill="1" applyBorder="1" applyAlignment="1" applyProtection="1">
      <alignment horizontal="left" vertical="center"/>
    </xf>
    <xf numFmtId="0" fontId="23" fillId="4" borderId="1" xfId="0" applyFont="1" applyFill="1" applyBorder="1" applyAlignment="1">
      <alignment horizontal="left" vertical="center"/>
    </xf>
    <xf numFmtId="183" fontId="23" fillId="4" borderId="1" xfId="0" applyNumberFormat="1" applyFont="1" applyFill="1" applyBorder="1" applyAlignment="1">
      <alignment horizontal="center" vertical="center"/>
    </xf>
    <xf numFmtId="0" fontId="23" fillId="4" borderId="1" xfId="0" applyFont="1" applyFill="1" applyBorder="1" applyAlignment="1">
      <alignment vertical="center"/>
    </xf>
    <xf numFmtId="0" fontId="23" fillId="4" borderId="3" xfId="0" applyFont="1" applyFill="1" applyBorder="1" applyAlignment="1">
      <alignment horizontal="left" vertical="center"/>
    </xf>
    <xf numFmtId="183" fontId="80" fillId="4" borderId="1" xfId="0" applyNumberFormat="1" applyFont="1" applyFill="1" applyBorder="1" applyAlignment="1" applyProtection="1">
      <alignment horizontal="center" vertical="center"/>
      <protection locked="0"/>
    </xf>
    <xf numFmtId="183" fontId="23" fillId="4" borderId="1" xfId="0" applyNumberFormat="1" applyFont="1" applyFill="1" applyBorder="1" applyAlignment="1">
      <alignment horizontal="center" vertical="center" wrapText="1"/>
    </xf>
    <xf numFmtId="0" fontId="80" fillId="4" borderId="1" xfId="0" applyFont="1" applyFill="1" applyBorder="1" applyAlignment="1">
      <alignment horizontal="center" vertical="center"/>
    </xf>
    <xf numFmtId="0" fontId="76" fillId="4" borderId="0" xfId="0" applyFont="1" applyFill="1" applyBorder="1" applyAlignment="1">
      <alignment horizontal="center" vertical="center"/>
    </xf>
    <xf numFmtId="0" fontId="20" fillId="4" borderId="5" xfId="0" applyFont="1" applyFill="1" applyBorder="1" applyAlignment="1">
      <alignment vertical="center"/>
    </xf>
    <xf numFmtId="0" fontId="79" fillId="4" borderId="0" xfId="0" applyFont="1" applyFill="1" applyBorder="1" applyAlignment="1">
      <alignment horizontal="center" vertical="center" wrapText="1"/>
    </xf>
    <xf numFmtId="0" fontId="79" fillId="4" borderId="10" xfId="0" applyFont="1" applyFill="1" applyBorder="1" applyAlignment="1">
      <alignment horizontal="center" vertical="center" wrapText="1"/>
    </xf>
    <xf numFmtId="0" fontId="90" fillId="4" borderId="1" xfId="0" applyFont="1" applyFill="1" applyBorder="1" applyAlignment="1">
      <alignment horizontal="left" vertical="center" wrapText="1"/>
    </xf>
    <xf numFmtId="0" fontId="21" fillId="0" borderId="0" xfId="0" applyFont="1" applyFill="1" applyBorder="1" applyAlignment="1">
      <alignment horizontal="justify" vertical="center"/>
    </xf>
    <xf numFmtId="0" fontId="91" fillId="0" borderId="0" xfId="0" applyFont="1" applyFill="1" applyBorder="1" applyAlignment="1">
      <alignment horizontal="right" vertical="center"/>
    </xf>
    <xf numFmtId="0" fontId="21" fillId="3" borderId="10"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83" fillId="3" borderId="1" xfId="0" applyFont="1" applyFill="1" applyBorder="1" applyAlignment="1">
      <alignment horizontal="left" vertical="center"/>
    </xf>
    <xf numFmtId="4" fontId="83" fillId="3" borderId="1" xfId="0" applyNumberFormat="1" applyFont="1" applyFill="1" applyBorder="1" applyAlignment="1">
      <alignment horizontal="right" vertical="center"/>
    </xf>
    <xf numFmtId="0" fontId="83" fillId="3" borderId="1" xfId="0" applyFont="1" applyFill="1" applyBorder="1" applyAlignment="1">
      <alignment horizontal="right" vertical="center"/>
    </xf>
    <xf numFmtId="0" fontId="83" fillId="3" borderId="1" xfId="0" applyFont="1" applyFill="1" applyBorder="1" applyAlignment="1">
      <alignment horizontal="center" vertical="center"/>
    </xf>
    <xf numFmtId="180" fontId="83" fillId="3" borderId="1" xfId="0" applyNumberFormat="1" applyFont="1" applyFill="1" applyBorder="1" applyAlignment="1">
      <alignment horizontal="right" vertical="center"/>
    </xf>
    <xf numFmtId="0" fontId="18" fillId="0" borderId="2" xfId="0" applyFont="1" applyFill="1" applyBorder="1" applyAlignment="1">
      <alignment horizontal="left" vertical="center" wrapText="1"/>
    </xf>
    <xf numFmtId="0" fontId="92" fillId="0" borderId="5" xfId="0" applyFont="1" applyFill="1" applyBorder="1" applyAlignment="1">
      <alignment horizontal="right" vertical="center"/>
    </xf>
    <xf numFmtId="0" fontId="21" fillId="3" borderId="17"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76" fillId="0" borderId="0" xfId="0" applyFont="1" applyFill="1" applyBorder="1" applyAlignment="1">
      <alignment horizontal="center" vertical="center"/>
    </xf>
    <xf numFmtId="0" fontId="92" fillId="0" borderId="0" xfId="0" applyFont="1" applyFill="1" applyBorder="1" applyAlignment="1">
      <alignment horizontal="right" vertical="center"/>
    </xf>
    <xf numFmtId="0" fontId="93" fillId="0" borderId="1" xfId="0" applyFont="1" applyFill="1" applyBorder="1" applyAlignment="1">
      <alignment horizontal="center" vertical="center"/>
    </xf>
    <xf numFmtId="0" fontId="93" fillId="0" borderId="1" xfId="0" applyFont="1" applyFill="1" applyBorder="1" applyAlignment="1">
      <alignment horizontal="center" vertical="center" wrapText="1"/>
    </xf>
    <xf numFmtId="0" fontId="93" fillId="0" borderId="1" xfId="0" applyFont="1" applyFill="1" applyBorder="1" applyAlignment="1">
      <alignment horizontal="left" vertical="center"/>
    </xf>
    <xf numFmtId="0" fontId="93" fillId="0" borderId="1" xfId="0" applyFont="1" applyFill="1" applyBorder="1" applyAlignment="1">
      <alignment horizontal="left" vertical="center" wrapText="1"/>
    </xf>
    <xf numFmtId="0" fontId="82" fillId="0" borderId="0" xfId="0" applyFont="1" applyFill="1" applyBorder="1" applyAlignment="1">
      <alignment vertical="center"/>
    </xf>
    <xf numFmtId="0" fontId="83" fillId="0" borderId="0" xfId="0" applyFont="1" applyFill="1" applyBorder="1" applyAlignment="1">
      <alignment horizontal="right" vertical="center"/>
    </xf>
    <xf numFmtId="0" fontId="79"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80" fillId="0" borderId="1" xfId="0" applyFont="1" applyFill="1" applyBorder="1" applyAlignment="1">
      <alignment horizontal="center" vertical="center" wrapText="1"/>
    </xf>
    <xf numFmtId="0" fontId="80"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83" fillId="0" borderId="1" xfId="0" applyFont="1" applyFill="1" applyBorder="1" applyAlignment="1">
      <alignment horizontal="left" vertical="center" wrapText="1"/>
    </xf>
    <xf numFmtId="180" fontId="23" fillId="0" borderId="1" xfId="0" applyNumberFormat="1" applyFont="1" applyFill="1" applyBorder="1" applyAlignment="1">
      <alignment horizontal="center" vertical="center" wrapText="1"/>
    </xf>
    <xf numFmtId="0" fontId="23" fillId="0" borderId="4" xfId="0" applyFont="1" applyFill="1" applyBorder="1" applyAlignment="1">
      <alignment horizontal="center" vertical="center" wrapText="1"/>
    </xf>
    <xf numFmtId="0" fontId="94" fillId="0" borderId="1" xfId="0" applyFont="1" applyFill="1" applyBorder="1" applyAlignment="1">
      <alignment horizontal="left" vertical="center"/>
    </xf>
    <xf numFmtId="2" fontId="23" fillId="0" borderId="1" xfId="0" applyNumberFormat="1" applyFont="1" applyFill="1" applyBorder="1" applyAlignment="1">
      <alignment horizontal="center" vertical="center" wrapText="1"/>
    </xf>
    <xf numFmtId="2" fontId="95" fillId="0" borderId="1" xfId="0" applyNumberFormat="1" applyFont="1" applyFill="1" applyBorder="1" applyAlignment="1">
      <alignment horizontal="left" vertical="center" wrapText="1"/>
    </xf>
    <xf numFmtId="0" fontId="86" fillId="0" borderId="1"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83"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96" fillId="0" borderId="6" xfId="0" applyFont="1" applyFill="1" applyBorder="1" applyAlignment="1">
      <alignment horizontal="left" vertical="center" wrapText="1"/>
    </xf>
    <xf numFmtId="0" fontId="96" fillId="0" borderId="0" xfId="0" applyFont="1" applyFill="1" applyBorder="1" applyAlignment="1">
      <alignment horizontal="left" vertical="center" wrapText="1"/>
    </xf>
    <xf numFmtId="0" fontId="97" fillId="0" borderId="6" xfId="0" applyFont="1" applyFill="1" applyBorder="1" applyAlignment="1">
      <alignment horizontal="center" vertical="center" wrapText="1"/>
    </xf>
    <xf numFmtId="0" fontId="97" fillId="0" borderId="0" xfId="0" applyFont="1" applyFill="1" applyBorder="1" applyAlignment="1">
      <alignment horizontal="left" vertical="center" wrapText="1"/>
    </xf>
    <xf numFmtId="0" fontId="97" fillId="0" borderId="6" xfId="0" applyFont="1" applyFill="1" applyBorder="1" applyAlignment="1">
      <alignment horizontal="left" vertical="center" shrinkToFit="1"/>
    </xf>
    <xf numFmtId="0" fontId="96" fillId="0" borderId="6" xfId="0" applyFont="1" applyFill="1" applyBorder="1" applyAlignment="1">
      <alignment horizontal="left" vertical="center" shrinkToFit="1"/>
    </xf>
    <xf numFmtId="0" fontId="95" fillId="0" borderId="6" xfId="0" applyFont="1" applyFill="1" applyBorder="1" applyAlignment="1">
      <alignment horizontal="left" vertical="center" shrinkToFit="1"/>
    </xf>
    <xf numFmtId="0" fontId="95" fillId="0" borderId="0" xfId="0" applyFont="1" applyFill="1" applyBorder="1" applyAlignment="1">
      <alignment horizontal="left" vertical="center" wrapText="1"/>
    </xf>
    <xf numFmtId="0" fontId="23" fillId="0" borderId="6" xfId="0" applyFont="1" applyFill="1" applyBorder="1" applyAlignment="1">
      <alignment horizontal="left" vertical="center" shrinkToFit="1"/>
    </xf>
    <xf numFmtId="1" fontId="23"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shrinkToFit="1"/>
    </xf>
    <xf numFmtId="0" fontId="82" fillId="0" borderId="1" xfId="0" applyFont="1" applyFill="1" applyBorder="1" applyAlignment="1">
      <alignment horizontal="left" vertical="center" wrapText="1"/>
    </xf>
    <xf numFmtId="0" fontId="82" fillId="0" borderId="0" xfId="0" applyFont="1" applyFill="1" applyBorder="1" applyAlignment="1">
      <alignment horizontal="left" vertical="center" wrapText="1"/>
    </xf>
    <xf numFmtId="0" fontId="23" fillId="0" borderId="1" xfId="0" applyFont="1" applyFill="1" applyBorder="1" applyAlignment="1">
      <alignment horizontal="left" vertical="center"/>
    </xf>
    <xf numFmtId="0" fontId="23" fillId="0" borderId="0" xfId="0" applyFont="1" applyFill="1" applyBorder="1" applyAlignment="1">
      <alignment horizontal="left" vertical="center"/>
    </xf>
    <xf numFmtId="0" fontId="0" fillId="0" borderId="0" xfId="0" applyAlignment="1">
      <alignment horizontal="center" vertical="center"/>
    </xf>
    <xf numFmtId="0" fontId="73" fillId="0" borderId="0" xfId="0" applyFont="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43" fillId="0" borderId="1" xfId="0" applyFont="1" applyBorder="1" applyAlignment="1">
      <alignment vertical="center"/>
    </xf>
    <xf numFmtId="0" fontId="43" fillId="0" borderId="1" xfId="0" applyFont="1" applyBorder="1" applyAlignment="1">
      <alignment vertical="center" wrapText="1"/>
    </xf>
    <xf numFmtId="0" fontId="0" fillId="0" borderId="0" xfId="0" applyAlignment="1">
      <alignment horizontal="left" vertical="center"/>
    </xf>
    <xf numFmtId="0" fontId="98" fillId="0" borderId="0" xfId="72" applyFont="1" applyAlignment="1">
      <alignment horizontal="center" vertical="center"/>
    </xf>
  </cellXfs>
  <cellStyles count="75">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21" xfId="36"/>
    <cellStyle name="常规 2 9"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常规_2018年部门预算（项目20171216）" xfId="54"/>
    <cellStyle name="常规 2 3" xfId="55"/>
    <cellStyle name="60% - 强调文字颜色 6" xfId="56" builtinId="52"/>
    <cellStyle name="常规 11 4" xfId="57"/>
    <cellStyle name="常规 4" xfId="58"/>
    <cellStyle name="常规 11" xfId="59"/>
    <cellStyle name="常规 17" xfId="60"/>
    <cellStyle name="常规 22" xfId="61"/>
    <cellStyle name="常规_Sheet1" xfId="62"/>
    <cellStyle name="常规 19" xfId="63"/>
    <cellStyle name="常规 23" xfId="64"/>
    <cellStyle name="常规 18" xfId="65"/>
    <cellStyle name="常规_2019年部门预算（项目20181222）" xfId="66"/>
    <cellStyle name="常规 5" xfId="67"/>
    <cellStyle name="常规 2" xfId="68"/>
    <cellStyle name="常规 7" xfId="69"/>
    <cellStyle name="常规 8" xfId="70"/>
    <cellStyle name="常规_全省收入" xfId="71"/>
    <cellStyle name="常规_2017年预算（参阅资料）12.12修改(3)" xfId="72"/>
    <cellStyle name="常规 2_2016年湖南省预算报表" xfId="73"/>
    <cellStyle name="常规_2019公共预算专项资金表" xfId="74"/>
  </cellStyles>
  <dxfs count="2">
    <dxf>
      <font>
        <b val="0"/>
        <i val="0"/>
        <color indexed="9"/>
      </font>
    </dxf>
    <dxf>
      <font>
        <color indexed="9"/>
      </font>
    </dxf>
  </dxf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O10"/>
  <sheetViews>
    <sheetView workbookViewId="0">
      <selection activeCell="D27" sqref="D27"/>
    </sheetView>
  </sheetViews>
  <sheetFormatPr defaultColWidth="9" defaultRowHeight="14.25"/>
  <cols>
    <col min="15" max="15" width="8.625" customWidth="1"/>
  </cols>
  <sheetData>
    <row r="10" ht="61.5" spans="1:15">
      <c r="A10" s="421" t="s">
        <v>0</v>
      </c>
      <c r="B10" s="421"/>
      <c r="C10" s="421"/>
      <c r="D10" s="421"/>
      <c r="E10" s="421"/>
      <c r="F10" s="421"/>
      <c r="G10" s="421"/>
      <c r="H10" s="421"/>
      <c r="I10" s="421"/>
      <c r="J10" s="421"/>
      <c r="K10" s="421"/>
      <c r="L10" s="421"/>
      <c r="M10" s="421"/>
      <c r="N10" s="421"/>
      <c r="O10" s="421"/>
    </row>
  </sheetData>
  <mergeCells count="1">
    <mergeCell ref="A10:O10"/>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8"/>
  <sheetViews>
    <sheetView showZeros="0" workbookViewId="0">
      <pane ySplit="4" topLeftCell="A5" activePane="bottomLeft" state="frozen"/>
      <selection/>
      <selection pane="bottomLeft" activeCell="I22" sqref="I22"/>
    </sheetView>
  </sheetViews>
  <sheetFormatPr defaultColWidth="9" defaultRowHeight="14.25" outlineLevelCol="3"/>
  <cols>
    <col min="1" max="1" width="37.5" style="270" customWidth="1"/>
    <col min="2" max="2" width="18.375" style="271" customWidth="1"/>
    <col min="3" max="3" width="18.375" style="270" customWidth="1"/>
    <col min="4" max="4" width="18.75" style="270" customWidth="1"/>
    <col min="5" max="16384" width="9" style="270"/>
  </cols>
  <sheetData>
    <row r="1" ht="20.25" spans="1:2">
      <c r="A1" s="173" t="s">
        <v>235</v>
      </c>
      <c r="B1" s="272"/>
    </row>
    <row r="2" ht="28.5" spans="1:4">
      <c r="A2" s="273" t="s">
        <v>11</v>
      </c>
      <c r="B2" s="274"/>
      <c r="C2" s="273"/>
      <c r="D2" s="273"/>
    </row>
    <row r="3" spans="1:4">
      <c r="A3" s="275"/>
      <c r="B3" s="276"/>
      <c r="C3" s="275"/>
      <c r="D3" s="277" t="s">
        <v>35</v>
      </c>
    </row>
    <row r="4" ht="60" customHeight="1" spans="1:4">
      <c r="A4" s="278" t="s">
        <v>236</v>
      </c>
      <c r="B4" s="279" t="s">
        <v>237</v>
      </c>
      <c r="C4" s="278" t="s">
        <v>238</v>
      </c>
      <c r="D4" s="278" t="s">
        <v>40</v>
      </c>
    </row>
    <row r="5" ht="19.5" customHeight="1" spans="1:4">
      <c r="A5" s="280" t="s">
        <v>239</v>
      </c>
      <c r="B5" s="281">
        <f>SUM(B6:B32)</f>
        <v>30908</v>
      </c>
      <c r="C5" s="281">
        <f>SUM(C6:C32)</f>
        <v>27316</v>
      </c>
      <c r="D5" s="282"/>
    </row>
    <row r="6" spans="1:4">
      <c r="A6" s="283" t="s">
        <v>240</v>
      </c>
      <c r="B6" s="284">
        <v>696</v>
      </c>
      <c r="C6" s="285">
        <v>718</v>
      </c>
      <c r="D6" s="285"/>
    </row>
    <row r="7" spans="1:4">
      <c r="A7" s="283" t="s">
        <v>241</v>
      </c>
      <c r="B7" s="284">
        <v>506</v>
      </c>
      <c r="C7" s="285">
        <v>556</v>
      </c>
      <c r="D7" s="285"/>
    </row>
    <row r="8" spans="1:4">
      <c r="A8" s="283" t="s">
        <v>242</v>
      </c>
      <c r="B8" s="284">
        <v>13930</v>
      </c>
      <c r="C8" s="285">
        <v>9451</v>
      </c>
      <c r="D8" s="285"/>
    </row>
    <row r="9" spans="1:4">
      <c r="A9" s="283" t="s">
        <v>243</v>
      </c>
      <c r="B9" s="284">
        <v>866</v>
      </c>
      <c r="C9" s="285">
        <v>1117</v>
      </c>
      <c r="D9" s="285"/>
    </row>
    <row r="10" spans="1:4">
      <c r="A10" s="283" t="s">
        <v>244</v>
      </c>
      <c r="B10" s="284">
        <v>333</v>
      </c>
      <c r="C10" s="285">
        <v>393</v>
      </c>
      <c r="D10" s="285"/>
    </row>
    <row r="11" spans="1:4">
      <c r="A11" s="283" t="s">
        <v>245</v>
      </c>
      <c r="B11" s="284">
        <v>2415</v>
      </c>
      <c r="C11" s="285">
        <v>2199</v>
      </c>
      <c r="D11" s="285"/>
    </row>
    <row r="12" spans="1:4">
      <c r="A12" s="283" t="s">
        <v>246</v>
      </c>
      <c r="B12" s="284">
        <v>2100</v>
      </c>
      <c r="C12" s="285">
        <v>2193</v>
      </c>
      <c r="D12" s="285"/>
    </row>
    <row r="13" spans="1:4">
      <c r="A13" s="283" t="s">
        <v>247</v>
      </c>
      <c r="B13" s="284">
        <v>495</v>
      </c>
      <c r="C13" s="285">
        <v>673</v>
      </c>
      <c r="D13" s="285"/>
    </row>
    <row r="14" spans="1:4">
      <c r="A14" s="283" t="s">
        <v>248</v>
      </c>
      <c r="B14" s="284">
        <v>0</v>
      </c>
      <c r="C14" s="285">
        <v>0</v>
      </c>
      <c r="D14" s="285"/>
    </row>
    <row r="15" spans="1:4">
      <c r="A15" s="283" t="s">
        <v>249</v>
      </c>
      <c r="B15" s="284">
        <v>106</v>
      </c>
      <c r="C15" s="285"/>
      <c r="D15" s="285"/>
    </row>
    <row r="16" spans="1:4">
      <c r="A16" s="283" t="s">
        <v>250</v>
      </c>
      <c r="B16" s="284">
        <v>880</v>
      </c>
      <c r="C16" s="285">
        <v>1691</v>
      </c>
      <c r="D16" s="285"/>
    </row>
    <row r="17" spans="1:4">
      <c r="A17" s="283" t="s">
        <v>251</v>
      </c>
      <c r="B17" s="284">
        <v>461</v>
      </c>
      <c r="C17" s="285">
        <v>742</v>
      </c>
      <c r="D17" s="285"/>
    </row>
    <row r="18" spans="1:4">
      <c r="A18" s="283" t="s">
        <v>252</v>
      </c>
      <c r="B18" s="284">
        <v>30</v>
      </c>
      <c r="C18" s="285">
        <v>88</v>
      </c>
      <c r="D18" s="285"/>
    </row>
    <row r="19" spans="1:4">
      <c r="A19" s="283" t="s">
        <v>253</v>
      </c>
      <c r="B19" s="284"/>
      <c r="C19" s="285">
        <v>0</v>
      </c>
      <c r="D19" s="285"/>
    </row>
    <row r="20" spans="1:4">
      <c r="A20" s="283" t="s">
        <v>254</v>
      </c>
      <c r="B20" s="284"/>
      <c r="C20" s="285">
        <v>0</v>
      </c>
      <c r="D20" s="285"/>
    </row>
    <row r="21" spans="1:4">
      <c r="A21" s="283" t="s">
        <v>255</v>
      </c>
      <c r="B21" s="284">
        <v>119</v>
      </c>
      <c r="C21" s="285">
        <v>175</v>
      </c>
      <c r="D21" s="285"/>
    </row>
    <row r="22" spans="1:4">
      <c r="A22" s="283" t="s">
        <v>256</v>
      </c>
      <c r="B22" s="284">
        <v>145</v>
      </c>
      <c r="C22" s="285">
        <v>198</v>
      </c>
      <c r="D22" s="285"/>
    </row>
    <row r="23" spans="1:4">
      <c r="A23" s="283" t="s">
        <v>257</v>
      </c>
      <c r="B23" s="284">
        <v>561</v>
      </c>
      <c r="C23" s="285">
        <v>567</v>
      </c>
      <c r="D23" s="285"/>
    </row>
    <row r="24" spans="1:4">
      <c r="A24" s="283" t="s">
        <v>258</v>
      </c>
      <c r="B24" s="284">
        <v>2383</v>
      </c>
      <c r="C24" s="285">
        <v>2613</v>
      </c>
      <c r="D24" s="285"/>
    </row>
    <row r="25" spans="1:4">
      <c r="A25" s="283" t="s">
        <v>259</v>
      </c>
      <c r="B25" s="284">
        <v>495</v>
      </c>
      <c r="C25" s="285">
        <v>697</v>
      </c>
      <c r="D25" s="285"/>
    </row>
    <row r="26" spans="1:4">
      <c r="A26" s="283" t="s">
        <v>260</v>
      </c>
      <c r="B26" s="284">
        <v>386</v>
      </c>
      <c r="C26" s="285">
        <v>422</v>
      </c>
      <c r="D26" s="285"/>
    </row>
    <row r="27" spans="1:4">
      <c r="A27" s="283" t="s">
        <v>261</v>
      </c>
      <c r="B27" s="284">
        <v>212</v>
      </c>
      <c r="C27" s="285">
        <v>192</v>
      </c>
      <c r="D27" s="285"/>
    </row>
    <row r="28" spans="1:4">
      <c r="A28" s="283" t="s">
        <v>262</v>
      </c>
      <c r="B28" s="284"/>
      <c r="C28" s="285">
        <v>0</v>
      </c>
      <c r="D28" s="285"/>
    </row>
    <row r="29" spans="1:4">
      <c r="A29" s="283" t="s">
        <v>263</v>
      </c>
      <c r="B29" s="284">
        <v>8</v>
      </c>
      <c r="C29" s="285">
        <v>0</v>
      </c>
      <c r="D29" s="285"/>
    </row>
    <row r="30" spans="1:4">
      <c r="A30" s="283" t="s">
        <v>264</v>
      </c>
      <c r="B30" s="284"/>
      <c r="C30" s="285">
        <v>0</v>
      </c>
      <c r="D30" s="285"/>
    </row>
    <row r="31" spans="1:4">
      <c r="A31" s="283" t="s">
        <v>265</v>
      </c>
      <c r="B31" s="284">
        <v>2205</v>
      </c>
      <c r="C31" s="285">
        <v>2332</v>
      </c>
      <c r="D31" s="285"/>
    </row>
    <row r="32" spans="1:4">
      <c r="A32" s="283" t="s">
        <v>266</v>
      </c>
      <c r="B32" s="284">
        <v>1576</v>
      </c>
      <c r="C32" s="285">
        <v>299</v>
      </c>
      <c r="D32" s="285"/>
    </row>
    <row r="33" spans="1:4">
      <c r="A33" s="280" t="s">
        <v>267</v>
      </c>
      <c r="B33" s="281"/>
      <c r="C33" s="282">
        <v>0</v>
      </c>
      <c r="D33" s="282"/>
    </row>
    <row r="34" spans="1:4">
      <c r="A34" s="283" t="s">
        <v>268</v>
      </c>
      <c r="B34" s="284"/>
      <c r="C34" s="285">
        <v>0</v>
      </c>
      <c r="D34" s="285"/>
    </row>
    <row r="35" spans="1:4">
      <c r="A35" s="280" t="s">
        <v>269</v>
      </c>
      <c r="B35" s="281">
        <f>SUM(B36:B40)</f>
        <v>855</v>
      </c>
      <c r="C35" s="281">
        <f>SUM(C36:C40)</f>
        <v>393</v>
      </c>
      <c r="D35" s="282"/>
    </row>
    <row r="36" spans="1:4">
      <c r="A36" s="283" t="s">
        <v>270</v>
      </c>
      <c r="B36" s="284"/>
      <c r="C36" s="285">
        <v>0</v>
      </c>
      <c r="D36" s="285"/>
    </row>
    <row r="37" spans="1:4">
      <c r="A37" s="283" t="s">
        <v>271</v>
      </c>
      <c r="B37" s="284"/>
      <c r="C37" s="285">
        <v>0</v>
      </c>
      <c r="D37" s="285"/>
    </row>
    <row r="38" spans="1:4">
      <c r="A38" s="283" t="s">
        <v>272</v>
      </c>
      <c r="B38" s="284"/>
      <c r="C38" s="285">
        <v>0</v>
      </c>
      <c r="D38" s="285"/>
    </row>
    <row r="39" spans="1:4">
      <c r="A39" s="283" t="s">
        <v>273</v>
      </c>
      <c r="B39" s="286">
        <v>855</v>
      </c>
      <c r="C39" s="285">
        <v>393</v>
      </c>
      <c r="D39" s="285"/>
    </row>
    <row r="40" spans="1:4">
      <c r="A40" s="283" t="s">
        <v>274</v>
      </c>
      <c r="B40" s="284"/>
      <c r="C40" s="285">
        <v>0</v>
      </c>
      <c r="D40" s="285"/>
    </row>
    <row r="41" spans="1:4">
      <c r="A41" s="280" t="s">
        <v>275</v>
      </c>
      <c r="B41" s="281">
        <f>SUM(B42:B52)</f>
        <v>9517</v>
      </c>
      <c r="C41" s="281">
        <f>SUM(C42:C52)</f>
        <v>8935</v>
      </c>
      <c r="D41" s="282"/>
    </row>
    <row r="42" spans="1:4">
      <c r="A42" s="283" t="s">
        <v>276</v>
      </c>
      <c r="B42" s="284">
        <v>55</v>
      </c>
      <c r="C42" s="285">
        <v>86</v>
      </c>
      <c r="D42" s="285"/>
    </row>
    <row r="43" spans="1:4">
      <c r="A43" s="283" t="s">
        <v>277</v>
      </c>
      <c r="B43" s="284">
        <v>8669</v>
      </c>
      <c r="C43" s="285">
        <v>7804</v>
      </c>
      <c r="D43" s="285"/>
    </row>
    <row r="44" spans="1:4">
      <c r="A44" s="283" t="s">
        <v>278</v>
      </c>
      <c r="B44" s="284">
        <v>0</v>
      </c>
      <c r="C44" s="285">
        <v>0</v>
      </c>
      <c r="D44" s="285"/>
    </row>
    <row r="45" spans="1:4">
      <c r="A45" s="283" t="s">
        <v>279</v>
      </c>
      <c r="B45" s="284">
        <v>260</v>
      </c>
      <c r="C45" s="285">
        <v>0</v>
      </c>
      <c r="D45" s="285"/>
    </row>
    <row r="46" spans="1:4">
      <c r="A46" s="283" t="s">
        <v>280</v>
      </c>
      <c r="B46" s="284">
        <v>0</v>
      </c>
      <c r="C46" s="285">
        <v>0</v>
      </c>
      <c r="D46" s="285"/>
    </row>
    <row r="47" spans="1:4">
      <c r="A47" s="283" t="s">
        <v>281</v>
      </c>
      <c r="B47" s="284">
        <v>485</v>
      </c>
      <c r="C47" s="285">
        <v>895</v>
      </c>
      <c r="D47" s="285"/>
    </row>
    <row r="48" spans="1:4">
      <c r="A48" s="283" t="s">
        <v>282</v>
      </c>
      <c r="B48" s="284">
        <v>0</v>
      </c>
      <c r="C48" s="285">
        <v>0</v>
      </c>
      <c r="D48" s="285"/>
    </row>
    <row r="49" spans="1:4">
      <c r="A49" s="283" t="s">
        <v>283</v>
      </c>
      <c r="B49" s="284">
        <v>0</v>
      </c>
      <c r="C49" s="285">
        <v>0</v>
      </c>
      <c r="D49" s="285"/>
    </row>
    <row r="50" spans="1:4">
      <c r="A50" s="283" t="s">
        <v>284</v>
      </c>
      <c r="B50" s="284">
        <v>0</v>
      </c>
      <c r="C50" s="285">
        <v>0</v>
      </c>
      <c r="D50" s="285"/>
    </row>
    <row r="51" spans="1:4">
      <c r="A51" s="283" t="s">
        <v>285</v>
      </c>
      <c r="B51" s="284">
        <v>0</v>
      </c>
      <c r="C51" s="285">
        <v>0</v>
      </c>
      <c r="D51" s="285"/>
    </row>
    <row r="52" spans="1:4">
      <c r="A52" s="283" t="s">
        <v>286</v>
      </c>
      <c r="B52" s="284">
        <v>48</v>
      </c>
      <c r="C52" s="285">
        <v>150</v>
      </c>
      <c r="D52" s="285"/>
    </row>
    <row r="53" spans="1:4">
      <c r="A53" s="280" t="s">
        <v>287</v>
      </c>
      <c r="B53" s="281">
        <f>SUM(B54:B63)</f>
        <v>27915</v>
      </c>
      <c r="C53" s="281">
        <f>SUM(C54:C63)</f>
        <v>29762</v>
      </c>
      <c r="D53" s="282"/>
    </row>
    <row r="54" spans="1:4">
      <c r="A54" s="283" t="s">
        <v>288</v>
      </c>
      <c r="B54" s="284">
        <v>1009</v>
      </c>
      <c r="C54" s="285">
        <v>1060</v>
      </c>
      <c r="D54" s="285"/>
    </row>
    <row r="55" spans="1:4">
      <c r="A55" s="283" t="s">
        <v>289</v>
      </c>
      <c r="B55" s="284">
        <v>21580</v>
      </c>
      <c r="C55" s="285">
        <v>23125</v>
      </c>
      <c r="D55" s="285"/>
    </row>
    <row r="56" spans="1:4">
      <c r="A56" s="283" t="s">
        <v>290</v>
      </c>
      <c r="B56" s="284">
        <v>2100</v>
      </c>
      <c r="C56" s="285">
        <v>2821</v>
      </c>
      <c r="D56" s="285"/>
    </row>
    <row r="57" spans="1:4">
      <c r="A57" s="283" t="s">
        <v>291</v>
      </c>
      <c r="B57" s="284">
        <v>0</v>
      </c>
      <c r="C57" s="285">
        <v>0</v>
      </c>
      <c r="D57" s="285"/>
    </row>
    <row r="58" spans="1:4">
      <c r="A58" s="283" t="s">
        <v>292</v>
      </c>
      <c r="B58" s="284">
        <v>216</v>
      </c>
      <c r="C58" s="285">
        <v>0</v>
      </c>
      <c r="D58" s="285"/>
    </row>
    <row r="59" spans="1:4">
      <c r="A59" s="283" t="s">
        <v>293</v>
      </c>
      <c r="B59" s="284">
        <v>0</v>
      </c>
      <c r="C59" s="285">
        <v>0</v>
      </c>
      <c r="D59" s="285"/>
    </row>
    <row r="60" spans="1:4">
      <c r="A60" s="283" t="s">
        <v>294</v>
      </c>
      <c r="B60" s="284">
        <v>677</v>
      </c>
      <c r="C60" s="285">
        <v>892</v>
      </c>
      <c r="D60" s="285"/>
    </row>
    <row r="61" spans="1:4">
      <c r="A61" s="283" t="s">
        <v>295</v>
      </c>
      <c r="B61" s="284">
        <v>482</v>
      </c>
      <c r="C61" s="285">
        <v>217</v>
      </c>
      <c r="D61" s="285"/>
    </row>
    <row r="62" spans="1:4">
      <c r="A62" s="283" t="s">
        <v>296</v>
      </c>
      <c r="B62" s="284">
        <v>1605</v>
      </c>
      <c r="C62" s="285">
        <v>1638</v>
      </c>
      <c r="D62" s="285"/>
    </row>
    <row r="63" spans="1:4">
      <c r="A63" s="283" t="s">
        <v>297</v>
      </c>
      <c r="B63" s="284">
        <v>246</v>
      </c>
      <c r="C63" s="285">
        <v>9</v>
      </c>
      <c r="D63" s="285"/>
    </row>
    <row r="64" spans="1:4">
      <c r="A64" s="280" t="s">
        <v>298</v>
      </c>
      <c r="B64" s="281">
        <f>SUM(B65:B74)</f>
        <v>5064</v>
      </c>
      <c r="C64" s="281">
        <f>SUM(C65:C74)</f>
        <v>5427</v>
      </c>
      <c r="D64" s="282"/>
    </row>
    <row r="65" spans="1:4">
      <c r="A65" s="283" t="s">
        <v>299</v>
      </c>
      <c r="B65" s="284">
        <v>326</v>
      </c>
      <c r="C65" s="287">
        <v>288</v>
      </c>
      <c r="D65" s="285"/>
    </row>
    <row r="66" spans="1:4">
      <c r="A66" s="283" t="s">
        <v>300</v>
      </c>
      <c r="B66" s="284">
        <v>0</v>
      </c>
      <c r="C66" s="287"/>
      <c r="D66" s="285"/>
    </row>
    <row r="67" spans="1:4">
      <c r="A67" s="283" t="s">
        <v>301</v>
      </c>
      <c r="B67" s="284">
        <v>0</v>
      </c>
      <c r="C67" s="287"/>
      <c r="D67" s="285"/>
    </row>
    <row r="68" spans="1:4">
      <c r="A68" s="283" t="s">
        <v>302</v>
      </c>
      <c r="B68" s="284">
        <v>3982</v>
      </c>
      <c r="C68" s="287">
        <v>2531</v>
      </c>
      <c r="D68" s="285"/>
    </row>
    <row r="69" spans="1:4">
      <c r="A69" s="283" t="s">
        <v>303</v>
      </c>
      <c r="B69" s="284">
        <v>185</v>
      </c>
      <c r="C69" s="287">
        <v>153</v>
      </c>
      <c r="D69" s="285"/>
    </row>
    <row r="70" spans="1:4">
      <c r="A70" s="283" t="s">
        <v>304</v>
      </c>
      <c r="B70" s="284">
        <v>0</v>
      </c>
      <c r="C70" s="287"/>
      <c r="D70" s="285"/>
    </row>
    <row r="71" spans="1:4">
      <c r="A71" s="283" t="s">
        <v>305</v>
      </c>
      <c r="B71" s="284">
        <v>2</v>
      </c>
      <c r="C71" s="287">
        <v>355</v>
      </c>
      <c r="D71" s="285"/>
    </row>
    <row r="72" spans="1:4">
      <c r="A72" s="283" t="s">
        <v>306</v>
      </c>
      <c r="B72" s="284">
        <v>0</v>
      </c>
      <c r="C72" s="287"/>
      <c r="D72" s="285"/>
    </row>
    <row r="73" spans="1:4">
      <c r="A73" s="283" t="s">
        <v>307</v>
      </c>
      <c r="B73" s="284">
        <v>0</v>
      </c>
      <c r="C73" s="287">
        <v>100</v>
      </c>
      <c r="D73" s="285"/>
    </row>
    <row r="74" spans="1:4">
      <c r="A74" s="283" t="s">
        <v>308</v>
      </c>
      <c r="B74" s="284">
        <v>569</v>
      </c>
      <c r="C74" s="287">
        <v>2000</v>
      </c>
      <c r="D74" s="285"/>
    </row>
    <row r="75" spans="1:4">
      <c r="A75" s="280" t="s">
        <v>309</v>
      </c>
      <c r="B75" s="281">
        <f>SUM(B76:B81)</f>
        <v>6995</v>
      </c>
      <c r="C75" s="281">
        <f>SUM(C76:C81)</f>
        <v>7137</v>
      </c>
      <c r="D75" s="282"/>
    </row>
    <row r="76" spans="1:4">
      <c r="A76" s="283" t="s">
        <v>310</v>
      </c>
      <c r="B76" s="284">
        <v>5090</v>
      </c>
      <c r="C76" s="287">
        <v>3488</v>
      </c>
      <c r="D76" s="285"/>
    </row>
    <row r="77" spans="1:4">
      <c r="A77" s="283" t="s">
        <v>311</v>
      </c>
      <c r="B77" s="284">
        <v>157</v>
      </c>
      <c r="C77" s="287">
        <v>1200</v>
      </c>
      <c r="D77" s="285"/>
    </row>
    <row r="78" spans="1:4">
      <c r="A78" s="283" t="s">
        <v>312</v>
      </c>
      <c r="B78" s="284">
        <v>310</v>
      </c>
      <c r="C78" s="287">
        <v>110</v>
      </c>
      <c r="D78" s="285"/>
    </row>
    <row r="79" spans="1:4">
      <c r="A79" s="283" t="s">
        <v>313</v>
      </c>
      <c r="B79" s="284">
        <v>34</v>
      </c>
      <c r="C79" s="287">
        <v>50</v>
      </c>
      <c r="D79" s="285"/>
    </row>
    <row r="80" spans="1:4">
      <c r="A80" s="283" t="s">
        <v>314</v>
      </c>
      <c r="B80" s="284">
        <v>945</v>
      </c>
      <c r="C80" s="287">
        <v>1443</v>
      </c>
      <c r="D80" s="285"/>
    </row>
    <row r="81" spans="1:4">
      <c r="A81" s="283" t="s">
        <v>315</v>
      </c>
      <c r="B81" s="284">
        <v>459</v>
      </c>
      <c r="C81" s="287">
        <v>846</v>
      </c>
      <c r="D81" s="285"/>
    </row>
    <row r="82" spans="1:4">
      <c r="A82" s="280" t="s">
        <v>316</v>
      </c>
      <c r="B82" s="281">
        <f>SUM(B83:B103)</f>
        <v>35221</v>
      </c>
      <c r="C82" s="281">
        <f>SUM(C83:C103)</f>
        <v>34591</v>
      </c>
      <c r="D82" s="282"/>
    </row>
    <row r="83" spans="1:4">
      <c r="A83" s="283" t="s">
        <v>317</v>
      </c>
      <c r="B83" s="284">
        <v>1549</v>
      </c>
      <c r="C83" s="287">
        <v>2055</v>
      </c>
      <c r="D83" s="285"/>
    </row>
    <row r="84" spans="1:4">
      <c r="A84" s="283" t="s">
        <v>318</v>
      </c>
      <c r="B84" s="284">
        <v>695</v>
      </c>
      <c r="C84" s="287">
        <v>1145</v>
      </c>
      <c r="D84" s="285"/>
    </row>
    <row r="85" spans="1:4">
      <c r="A85" s="283" t="s">
        <v>319</v>
      </c>
      <c r="B85" s="284">
        <v>0</v>
      </c>
      <c r="C85" s="287"/>
      <c r="D85" s="285"/>
    </row>
    <row r="86" spans="1:4">
      <c r="A86" s="283" t="s">
        <v>320</v>
      </c>
      <c r="B86" s="284">
        <v>15144</v>
      </c>
      <c r="C86" s="287">
        <v>14000</v>
      </c>
      <c r="D86" s="285"/>
    </row>
    <row r="87" spans="1:4">
      <c r="A87" s="283" t="s">
        <v>321</v>
      </c>
      <c r="B87" s="284">
        <v>0</v>
      </c>
      <c r="C87" s="287"/>
      <c r="D87" s="285"/>
    </row>
    <row r="88" spans="1:4">
      <c r="A88" s="283" t="s">
        <v>322</v>
      </c>
      <c r="B88" s="284">
        <v>3501</v>
      </c>
      <c r="C88" s="287">
        <v>3050</v>
      </c>
      <c r="D88" s="285"/>
    </row>
    <row r="89" spans="1:4">
      <c r="A89" s="283" t="s">
        <v>323</v>
      </c>
      <c r="B89" s="284">
        <v>2779</v>
      </c>
      <c r="C89" s="287">
        <v>3550</v>
      </c>
      <c r="D89" s="285"/>
    </row>
    <row r="90" spans="1:4">
      <c r="A90" s="283" t="s">
        <v>324</v>
      </c>
      <c r="B90" s="284">
        <v>282</v>
      </c>
      <c r="C90" s="287">
        <v>860</v>
      </c>
      <c r="D90" s="285"/>
    </row>
    <row r="91" spans="1:4">
      <c r="A91" s="283" t="s">
        <v>325</v>
      </c>
      <c r="B91" s="284">
        <v>130</v>
      </c>
      <c r="C91" s="287">
        <v>380</v>
      </c>
      <c r="D91" s="285"/>
    </row>
    <row r="92" spans="1:4">
      <c r="A92" s="283" t="s">
        <v>326</v>
      </c>
      <c r="B92" s="284">
        <v>735</v>
      </c>
      <c r="C92" s="287">
        <v>602</v>
      </c>
      <c r="D92" s="285"/>
    </row>
    <row r="93" spans="1:4">
      <c r="A93" s="283" t="s">
        <v>327</v>
      </c>
      <c r="B93" s="284">
        <v>0</v>
      </c>
      <c r="C93" s="287"/>
      <c r="D93" s="285"/>
    </row>
    <row r="94" spans="1:4">
      <c r="A94" s="283" t="s">
        <v>328</v>
      </c>
      <c r="B94" s="284">
        <v>4344</v>
      </c>
      <c r="C94" s="287">
        <v>5530</v>
      </c>
      <c r="D94" s="285"/>
    </row>
    <row r="95" spans="1:4">
      <c r="A95" s="283" t="s">
        <v>329</v>
      </c>
      <c r="B95" s="284">
        <v>570</v>
      </c>
      <c r="C95" s="287">
        <v>697</v>
      </c>
      <c r="D95" s="285"/>
    </row>
    <row r="96" spans="1:4">
      <c r="A96" s="283" t="s">
        <v>330</v>
      </c>
      <c r="B96" s="284">
        <v>673</v>
      </c>
      <c r="C96" s="287">
        <v>613</v>
      </c>
      <c r="D96" s="285"/>
    </row>
    <row r="97" spans="1:4">
      <c r="A97" s="283" t="s">
        <v>331</v>
      </c>
      <c r="B97" s="284">
        <v>0</v>
      </c>
      <c r="C97" s="287">
        <v>0</v>
      </c>
      <c r="D97" s="285"/>
    </row>
    <row r="98" spans="1:4">
      <c r="A98" s="283" t="s">
        <v>332</v>
      </c>
      <c r="B98" s="284">
        <v>892</v>
      </c>
      <c r="C98" s="287">
        <v>110</v>
      </c>
      <c r="D98" s="285"/>
    </row>
    <row r="99" spans="1:4">
      <c r="A99" s="283" t="s">
        <v>333</v>
      </c>
      <c r="B99" s="284">
        <v>2300</v>
      </c>
      <c r="C99" s="287">
        <v>427</v>
      </c>
      <c r="D99" s="285"/>
    </row>
    <row r="100" spans="1:4">
      <c r="A100" s="283" t="s">
        <v>334</v>
      </c>
      <c r="B100" s="284">
        <v>0</v>
      </c>
      <c r="C100" s="287">
        <v>0</v>
      </c>
      <c r="D100" s="285"/>
    </row>
    <row r="101" spans="1:4">
      <c r="A101" s="283" t="s">
        <v>335</v>
      </c>
      <c r="B101" s="284">
        <v>396</v>
      </c>
      <c r="C101" s="287">
        <v>407</v>
      </c>
      <c r="D101" s="285"/>
    </row>
    <row r="102" spans="1:4">
      <c r="A102" s="283" t="s">
        <v>332</v>
      </c>
      <c r="B102" s="284"/>
      <c r="C102" s="287"/>
      <c r="D102" s="285"/>
    </row>
    <row r="103" spans="1:4">
      <c r="A103" s="288" t="s">
        <v>336</v>
      </c>
      <c r="B103" s="284">
        <v>1231</v>
      </c>
      <c r="C103" s="287">
        <v>1165</v>
      </c>
      <c r="D103" s="285"/>
    </row>
    <row r="104" spans="1:4">
      <c r="A104" s="289" t="s">
        <v>337</v>
      </c>
      <c r="B104" s="281">
        <f>SUM(B105:B117)</f>
        <v>25271</v>
      </c>
      <c r="C104" s="281">
        <f>SUM(C105:C117)</f>
        <v>25932</v>
      </c>
      <c r="D104" s="282"/>
    </row>
    <row r="105" spans="1:4">
      <c r="A105" s="288" t="s">
        <v>338</v>
      </c>
      <c r="B105" s="284">
        <v>927</v>
      </c>
      <c r="C105" s="287">
        <v>2051</v>
      </c>
      <c r="D105" s="285"/>
    </row>
    <row r="106" spans="1:4">
      <c r="A106" s="288" t="s">
        <v>339</v>
      </c>
      <c r="B106" s="284">
        <v>1354</v>
      </c>
      <c r="C106" s="287">
        <v>1800</v>
      </c>
      <c r="D106" s="285"/>
    </row>
    <row r="107" spans="1:4">
      <c r="A107" s="288" t="s">
        <v>340</v>
      </c>
      <c r="B107" s="284">
        <v>1520</v>
      </c>
      <c r="C107" s="287">
        <v>1160</v>
      </c>
      <c r="D107" s="285"/>
    </row>
    <row r="108" spans="1:4">
      <c r="A108" s="288" t="s">
        <v>341</v>
      </c>
      <c r="B108" s="284">
        <v>2911</v>
      </c>
      <c r="C108" s="287">
        <v>3328</v>
      </c>
      <c r="D108" s="285"/>
    </row>
    <row r="109" spans="1:4">
      <c r="A109" s="288" t="s">
        <v>342</v>
      </c>
      <c r="B109" s="284">
        <v>23</v>
      </c>
      <c r="C109" s="287">
        <v>127</v>
      </c>
      <c r="D109" s="285"/>
    </row>
    <row r="110" spans="1:4">
      <c r="A110" s="288" t="s">
        <v>343</v>
      </c>
      <c r="B110" s="284">
        <v>3000</v>
      </c>
      <c r="C110" s="287">
        <v>3000</v>
      </c>
      <c r="D110" s="285"/>
    </row>
    <row r="111" spans="1:4">
      <c r="A111" s="290" t="s">
        <v>344</v>
      </c>
      <c r="B111" s="291">
        <v>0</v>
      </c>
      <c r="C111" s="287"/>
      <c r="D111" s="285"/>
    </row>
    <row r="112" spans="1:4">
      <c r="A112" s="290" t="s">
        <v>345</v>
      </c>
      <c r="B112" s="291">
        <v>11321</v>
      </c>
      <c r="C112" s="287">
        <v>11885</v>
      </c>
      <c r="D112" s="285"/>
    </row>
    <row r="113" spans="1:4">
      <c r="A113" s="290" t="s">
        <v>346</v>
      </c>
      <c r="B113" s="291">
        <v>2408</v>
      </c>
      <c r="C113" s="287">
        <v>306</v>
      </c>
      <c r="D113" s="285"/>
    </row>
    <row r="114" spans="1:4">
      <c r="A114" s="290" t="s">
        <v>347</v>
      </c>
      <c r="B114" s="291">
        <v>12</v>
      </c>
      <c r="C114" s="287">
        <v>241</v>
      </c>
      <c r="D114" s="285"/>
    </row>
    <row r="115" spans="1:4">
      <c r="A115" s="290" t="s">
        <v>348</v>
      </c>
      <c r="B115" s="291">
        <v>250</v>
      </c>
      <c r="C115" s="287">
        <v>407</v>
      </c>
      <c r="D115" s="285"/>
    </row>
    <row r="116" spans="1:4">
      <c r="A116" s="290" t="s">
        <v>349</v>
      </c>
      <c r="B116" s="291">
        <v>0</v>
      </c>
      <c r="C116" s="287"/>
      <c r="D116" s="285"/>
    </row>
    <row r="117" spans="1:4">
      <c r="A117" s="288" t="s">
        <v>350</v>
      </c>
      <c r="B117" s="284">
        <v>1545</v>
      </c>
      <c r="C117" s="287">
        <v>1627</v>
      </c>
      <c r="D117" s="285"/>
    </row>
    <row r="118" spans="1:4">
      <c r="A118" s="289" t="s">
        <v>351</v>
      </c>
      <c r="B118" s="281">
        <f>SUM(B119:B130)</f>
        <v>10450</v>
      </c>
      <c r="C118" s="281">
        <f>SUM(C119:C130)</f>
        <v>10053</v>
      </c>
      <c r="D118" s="282"/>
    </row>
    <row r="119" spans="1:4">
      <c r="A119" s="288" t="s">
        <v>352</v>
      </c>
      <c r="B119" s="284">
        <v>541</v>
      </c>
      <c r="C119" s="287"/>
      <c r="D119" s="285"/>
    </row>
    <row r="120" spans="1:4">
      <c r="A120" s="288" t="s">
        <v>353</v>
      </c>
      <c r="B120" s="284">
        <v>160</v>
      </c>
      <c r="C120" s="287">
        <v>504</v>
      </c>
      <c r="D120" s="285"/>
    </row>
    <row r="121" spans="1:4">
      <c r="A121" s="288" t="s">
        <v>354</v>
      </c>
      <c r="B121" s="284">
        <v>5455</v>
      </c>
      <c r="C121" s="287">
        <v>4777</v>
      </c>
      <c r="D121" s="285"/>
    </row>
    <row r="122" spans="1:4">
      <c r="A122" s="288" t="s">
        <v>355</v>
      </c>
      <c r="B122" s="284">
        <v>1499</v>
      </c>
      <c r="C122" s="287">
        <v>120</v>
      </c>
      <c r="D122" s="285"/>
    </row>
    <row r="123" spans="1:4">
      <c r="A123" s="288" t="s">
        <v>356</v>
      </c>
      <c r="B123" s="284">
        <v>27</v>
      </c>
      <c r="C123" s="287">
        <v>30</v>
      </c>
      <c r="D123" s="285"/>
    </row>
    <row r="124" spans="1:4">
      <c r="A124" s="288" t="s">
        <v>357</v>
      </c>
      <c r="B124" s="284">
        <v>22</v>
      </c>
      <c r="C124" s="287">
        <v>295</v>
      </c>
      <c r="D124" s="285"/>
    </row>
    <row r="125" spans="1:4">
      <c r="A125" s="288" t="s">
        <v>358</v>
      </c>
      <c r="B125" s="284">
        <v>40</v>
      </c>
      <c r="C125" s="287">
        <v>200</v>
      </c>
      <c r="D125" s="285"/>
    </row>
    <row r="126" spans="1:4">
      <c r="A126" s="288" t="s">
        <v>359</v>
      </c>
      <c r="B126" s="284">
        <v>570</v>
      </c>
      <c r="C126" s="287">
        <v>1600</v>
      </c>
      <c r="D126" s="285"/>
    </row>
    <row r="127" spans="1:4">
      <c r="A127" s="292" t="s">
        <v>360</v>
      </c>
      <c r="B127" s="284"/>
      <c r="C127" s="287"/>
      <c r="D127" s="285"/>
    </row>
    <row r="128" spans="1:4">
      <c r="A128" s="290" t="s">
        <v>361</v>
      </c>
      <c r="B128" s="291"/>
      <c r="C128" s="287"/>
      <c r="D128" s="285"/>
    </row>
    <row r="129" spans="1:4">
      <c r="A129" s="290" t="s">
        <v>362</v>
      </c>
      <c r="B129" s="291"/>
      <c r="C129" s="287"/>
      <c r="D129" s="285"/>
    </row>
    <row r="130" spans="1:4">
      <c r="A130" s="288" t="s">
        <v>363</v>
      </c>
      <c r="B130" s="293">
        <v>2136</v>
      </c>
      <c r="C130" s="287">
        <v>2527</v>
      </c>
      <c r="D130" s="285"/>
    </row>
    <row r="131" spans="1:4">
      <c r="A131" s="289" t="s">
        <v>364</v>
      </c>
      <c r="B131" s="281">
        <f>SUM(B132:B137)</f>
        <v>21808</v>
      </c>
      <c r="C131" s="281">
        <f>SUM(C132:C137)</f>
        <v>11937</v>
      </c>
      <c r="D131" s="282"/>
    </row>
    <row r="132" spans="1:4">
      <c r="A132" s="288" t="s">
        <v>365</v>
      </c>
      <c r="B132" s="284">
        <v>2309</v>
      </c>
      <c r="C132" s="287">
        <v>4424</v>
      </c>
      <c r="D132" s="285"/>
    </row>
    <row r="133" spans="1:4">
      <c r="A133" s="288" t="s">
        <v>366</v>
      </c>
      <c r="B133" s="284">
        <v>802</v>
      </c>
      <c r="C133" s="287"/>
      <c r="D133" s="285"/>
    </row>
    <row r="134" spans="1:4">
      <c r="A134" s="288" t="s">
        <v>367</v>
      </c>
      <c r="B134" s="284">
        <v>9800</v>
      </c>
      <c r="C134" s="287">
        <v>50</v>
      </c>
      <c r="D134" s="285"/>
    </row>
    <row r="135" spans="1:4">
      <c r="A135" s="288" t="s">
        <v>368</v>
      </c>
      <c r="B135" s="284">
        <v>4349</v>
      </c>
      <c r="C135" s="287">
        <v>2010</v>
      </c>
      <c r="D135" s="285"/>
    </row>
    <row r="136" spans="1:4">
      <c r="A136" s="288" t="s">
        <v>369</v>
      </c>
      <c r="B136" s="284">
        <v>1940</v>
      </c>
      <c r="C136" s="287">
        <v>2508</v>
      </c>
      <c r="D136" s="285"/>
    </row>
    <row r="137" spans="1:4">
      <c r="A137" s="288" t="s">
        <v>370</v>
      </c>
      <c r="B137" s="284">
        <v>2608</v>
      </c>
      <c r="C137" s="287">
        <v>2945</v>
      </c>
      <c r="D137" s="285"/>
    </row>
    <row r="138" spans="1:4">
      <c r="A138" s="289" t="s">
        <v>371</v>
      </c>
      <c r="B138" s="281">
        <f>B139+B140+B141+B142+B143+B144+B147+B148+B149</f>
        <v>48170</v>
      </c>
      <c r="C138" s="281">
        <f>C139+C140+C141+C142+C143+C144+C147+C148+C149</f>
        <v>36695</v>
      </c>
      <c r="D138" s="282"/>
    </row>
    <row r="139" spans="1:4">
      <c r="A139" s="288" t="s">
        <v>372</v>
      </c>
      <c r="B139" s="293">
        <v>11416</v>
      </c>
      <c r="C139" s="287">
        <v>8646</v>
      </c>
      <c r="D139" s="285"/>
    </row>
    <row r="140" spans="1:4">
      <c r="A140" s="288" t="s">
        <v>373</v>
      </c>
      <c r="B140" s="293">
        <v>2148</v>
      </c>
      <c r="C140" s="287">
        <v>2543</v>
      </c>
      <c r="D140" s="285"/>
    </row>
    <row r="141" spans="1:4">
      <c r="A141" s="288" t="s">
        <v>374</v>
      </c>
      <c r="B141" s="293">
        <v>19697</v>
      </c>
      <c r="C141" s="287">
        <v>10717</v>
      </c>
      <c r="D141" s="285"/>
    </row>
    <row r="142" spans="1:4">
      <c r="A142" s="288" t="s">
        <v>375</v>
      </c>
      <c r="B142" s="293">
        <v>3216</v>
      </c>
      <c r="C142" s="287">
        <v>3246</v>
      </c>
      <c r="D142" s="285"/>
    </row>
    <row r="143" spans="1:4">
      <c r="A143" s="288" t="s">
        <v>376</v>
      </c>
      <c r="B143" s="293">
        <v>3203</v>
      </c>
      <c r="C143" s="287">
        <v>2929</v>
      </c>
      <c r="D143" s="285"/>
    </row>
    <row r="144" spans="1:4">
      <c r="A144" s="294" t="s">
        <v>377</v>
      </c>
      <c r="B144" s="293">
        <v>2162</v>
      </c>
      <c r="C144" s="287">
        <v>3648</v>
      </c>
      <c r="D144" s="285"/>
    </row>
    <row r="145" spans="1:4">
      <c r="A145" s="294" t="s">
        <v>378</v>
      </c>
      <c r="B145" s="293">
        <v>325</v>
      </c>
      <c r="C145" s="287">
        <v>960</v>
      </c>
      <c r="D145" s="285"/>
    </row>
    <row r="146" spans="1:4">
      <c r="A146" s="294" t="s">
        <v>379</v>
      </c>
      <c r="B146" s="293">
        <v>1837</v>
      </c>
      <c r="C146" s="287">
        <v>2365</v>
      </c>
      <c r="D146" s="285"/>
    </row>
    <row r="147" spans="1:4">
      <c r="A147" s="294" t="s">
        <v>380</v>
      </c>
      <c r="B147" s="293">
        <v>1228</v>
      </c>
      <c r="C147" s="287"/>
      <c r="D147" s="285"/>
    </row>
    <row r="148" spans="1:4">
      <c r="A148" s="294" t="s">
        <v>381</v>
      </c>
      <c r="B148" s="293">
        <v>2050</v>
      </c>
      <c r="C148" s="287">
        <v>1693</v>
      </c>
      <c r="D148" s="285"/>
    </row>
    <row r="149" spans="1:4">
      <c r="A149" s="288" t="s">
        <v>382</v>
      </c>
      <c r="B149" s="284">
        <v>3050</v>
      </c>
      <c r="C149" s="287">
        <v>3273</v>
      </c>
      <c r="D149" s="285"/>
    </row>
    <row r="150" spans="1:4">
      <c r="A150" s="289" t="s">
        <v>383</v>
      </c>
      <c r="B150" s="281">
        <f>SUM(B151:B155)</f>
        <v>7522</v>
      </c>
      <c r="C150" s="281">
        <f>SUM(C151:C155)</f>
        <v>12648</v>
      </c>
      <c r="D150" s="282"/>
    </row>
    <row r="151" spans="1:4">
      <c r="A151" s="288" t="s">
        <v>384</v>
      </c>
      <c r="B151" s="284">
        <v>6767</v>
      </c>
      <c r="C151" s="287">
        <v>8832</v>
      </c>
      <c r="D151" s="285"/>
    </row>
    <row r="152" spans="1:4">
      <c r="A152" s="294" t="s">
        <v>385</v>
      </c>
      <c r="B152" s="295">
        <v>355</v>
      </c>
      <c r="C152" s="287">
        <v>550</v>
      </c>
      <c r="D152" s="285"/>
    </row>
    <row r="153" spans="1:4">
      <c r="A153" s="294" t="s">
        <v>386</v>
      </c>
      <c r="B153" s="295"/>
      <c r="C153" s="287"/>
      <c r="D153" s="285"/>
    </row>
    <row r="154" spans="1:4">
      <c r="A154" s="294" t="s">
        <v>387</v>
      </c>
      <c r="B154" s="295"/>
      <c r="C154" s="287"/>
      <c r="D154" s="285"/>
    </row>
    <row r="155" spans="1:4">
      <c r="A155" s="288" t="s">
        <v>388</v>
      </c>
      <c r="B155" s="284">
        <v>400</v>
      </c>
      <c r="C155" s="287">
        <v>3266</v>
      </c>
      <c r="D155" s="285"/>
    </row>
    <row r="156" spans="1:4">
      <c r="A156" s="289" t="s">
        <v>389</v>
      </c>
      <c r="B156" s="281">
        <f>SUM(B157:B161)</f>
        <v>3502</v>
      </c>
      <c r="C156" s="281">
        <f>SUM(C157:C161)</f>
        <v>1928</v>
      </c>
      <c r="D156" s="282"/>
    </row>
    <row r="157" spans="1:4">
      <c r="A157" s="294" t="s">
        <v>390</v>
      </c>
      <c r="B157" s="295">
        <v>20</v>
      </c>
      <c r="C157" s="287"/>
      <c r="D157" s="285"/>
    </row>
    <row r="158" spans="1:4">
      <c r="A158" s="294" t="s">
        <v>391</v>
      </c>
      <c r="B158" s="295">
        <v>463</v>
      </c>
      <c r="C158" s="287">
        <v>628</v>
      </c>
      <c r="D158" s="285"/>
    </row>
    <row r="159" spans="1:4">
      <c r="A159" s="288" t="s">
        <v>392</v>
      </c>
      <c r="B159" s="284"/>
      <c r="C159" s="287"/>
      <c r="D159" s="285"/>
    </row>
    <row r="160" spans="1:4">
      <c r="A160" s="288" t="s">
        <v>393</v>
      </c>
      <c r="B160" s="284">
        <v>2350</v>
      </c>
      <c r="C160" s="287">
        <v>1300</v>
      </c>
      <c r="D160" s="285"/>
    </row>
    <row r="161" spans="1:4">
      <c r="A161" s="288" t="s">
        <v>394</v>
      </c>
      <c r="B161" s="284">
        <v>669</v>
      </c>
      <c r="C161" s="287"/>
      <c r="D161" s="285"/>
    </row>
    <row r="162" spans="1:4">
      <c r="A162" s="289" t="s">
        <v>395</v>
      </c>
      <c r="B162" s="281">
        <f>SUM(B163:B165)</f>
        <v>2131</v>
      </c>
      <c r="C162" s="281">
        <f>SUM(C163:C165)</f>
        <v>1458</v>
      </c>
      <c r="D162" s="282"/>
    </row>
    <row r="163" spans="1:4">
      <c r="A163" s="288" t="s">
        <v>396</v>
      </c>
      <c r="B163" s="284">
        <v>1599</v>
      </c>
      <c r="C163" s="285">
        <v>1458</v>
      </c>
      <c r="D163" s="285"/>
    </row>
    <row r="164" spans="1:4">
      <c r="A164" s="294" t="s">
        <v>397</v>
      </c>
      <c r="B164" s="295">
        <v>392</v>
      </c>
      <c r="C164" s="285">
        <v>0</v>
      </c>
      <c r="D164" s="285"/>
    </row>
    <row r="165" spans="1:4">
      <c r="A165" s="288" t="s">
        <v>398</v>
      </c>
      <c r="B165" s="284">
        <v>140</v>
      </c>
      <c r="C165" s="285">
        <v>0</v>
      </c>
      <c r="D165" s="285"/>
    </row>
    <row r="166" spans="1:4">
      <c r="A166" s="289" t="s">
        <v>399</v>
      </c>
      <c r="B166" s="281">
        <f>SUM(B167:B169)</f>
        <v>45</v>
      </c>
      <c r="C166" s="282">
        <v>0</v>
      </c>
      <c r="D166" s="282"/>
    </row>
    <row r="167" spans="1:4">
      <c r="A167" s="288" t="s">
        <v>400</v>
      </c>
      <c r="B167" s="293">
        <v>24</v>
      </c>
      <c r="C167" s="285">
        <v>0</v>
      </c>
      <c r="D167" s="285"/>
    </row>
    <row r="168" spans="1:4">
      <c r="A168" s="288" t="s">
        <v>401</v>
      </c>
      <c r="B168" s="293">
        <v>0</v>
      </c>
      <c r="C168" s="285">
        <v>0</v>
      </c>
      <c r="D168" s="285"/>
    </row>
    <row r="169" spans="1:4">
      <c r="A169" s="292" t="s">
        <v>402</v>
      </c>
      <c r="B169" s="293">
        <v>21</v>
      </c>
      <c r="C169" s="285">
        <v>0</v>
      </c>
      <c r="D169" s="285"/>
    </row>
    <row r="170" spans="1:4">
      <c r="A170" s="296" t="s">
        <v>403</v>
      </c>
      <c r="B170" s="281">
        <f>SUM(B171:B173)</f>
        <v>2633</v>
      </c>
      <c r="C170" s="281">
        <f>SUM(C171:C173)</f>
        <v>2783</v>
      </c>
      <c r="D170" s="282"/>
    </row>
    <row r="171" spans="1:4">
      <c r="A171" s="292" t="s">
        <v>404</v>
      </c>
      <c r="B171" s="284">
        <v>2633</v>
      </c>
      <c r="C171" s="285">
        <v>2783</v>
      </c>
      <c r="D171" s="285"/>
    </row>
    <row r="172" spans="1:4">
      <c r="A172" s="292" t="s">
        <v>405</v>
      </c>
      <c r="B172" s="284"/>
      <c r="C172" s="285">
        <v>0</v>
      </c>
      <c r="D172" s="285"/>
    </row>
    <row r="173" spans="1:4">
      <c r="A173" s="292" t="s">
        <v>406</v>
      </c>
      <c r="B173" s="284"/>
      <c r="C173" s="285">
        <v>0</v>
      </c>
      <c r="D173" s="285"/>
    </row>
    <row r="174" spans="1:4">
      <c r="A174" s="296" t="s">
        <v>407</v>
      </c>
      <c r="B174" s="281">
        <f>SUM(B175:B177)</f>
        <v>21319</v>
      </c>
      <c r="C174" s="281">
        <f>SUM(C175:C177)</f>
        <v>16583</v>
      </c>
      <c r="D174" s="282"/>
    </row>
    <row r="175" spans="1:4">
      <c r="A175" s="292" t="s">
        <v>408</v>
      </c>
      <c r="B175" s="284">
        <v>21319</v>
      </c>
      <c r="C175" s="285">
        <v>16583</v>
      </c>
      <c r="D175" s="285"/>
    </row>
    <row r="176" spans="1:4">
      <c r="A176" s="292" t="s">
        <v>409</v>
      </c>
      <c r="B176" s="284">
        <v>0</v>
      </c>
      <c r="C176" s="285">
        <v>0</v>
      </c>
      <c r="D176" s="285"/>
    </row>
    <row r="177" spans="1:4">
      <c r="A177" s="292" t="s">
        <v>410</v>
      </c>
      <c r="B177" s="284"/>
      <c r="C177" s="285">
        <v>0</v>
      </c>
      <c r="D177" s="285"/>
    </row>
    <row r="178" spans="1:4">
      <c r="A178" s="289" t="s">
        <v>411</v>
      </c>
      <c r="B178" s="281">
        <f>SUM(B179:B183)</f>
        <v>2601</v>
      </c>
      <c r="C178" s="281">
        <f>SUM(C179:C183)</f>
        <v>2134</v>
      </c>
      <c r="D178" s="282"/>
    </row>
    <row r="179" spans="1:4">
      <c r="A179" s="288" t="s">
        <v>412</v>
      </c>
      <c r="B179" s="284">
        <v>2451</v>
      </c>
      <c r="C179" s="285">
        <v>2026</v>
      </c>
      <c r="D179" s="285"/>
    </row>
    <row r="180" spans="1:4">
      <c r="A180" s="292" t="s">
        <v>413</v>
      </c>
      <c r="B180" s="284">
        <v>150</v>
      </c>
      <c r="C180" s="285">
        <v>108</v>
      </c>
      <c r="D180" s="285"/>
    </row>
    <row r="181" spans="1:4">
      <c r="A181" s="292" t="s">
        <v>414</v>
      </c>
      <c r="B181" s="284">
        <v>0</v>
      </c>
      <c r="C181" s="285">
        <v>0</v>
      </c>
      <c r="D181" s="285"/>
    </row>
    <row r="182" spans="1:4">
      <c r="A182" s="292" t="s">
        <v>415</v>
      </c>
      <c r="B182" s="284">
        <v>0</v>
      </c>
      <c r="C182" s="285">
        <v>0</v>
      </c>
      <c r="D182" s="285"/>
    </row>
    <row r="183" spans="1:4">
      <c r="A183" s="292" t="s">
        <v>416</v>
      </c>
      <c r="B183" s="284">
        <v>0</v>
      </c>
      <c r="C183" s="285">
        <v>0</v>
      </c>
      <c r="D183" s="285"/>
    </row>
    <row r="184" spans="1:4">
      <c r="A184" s="296" t="s">
        <v>417</v>
      </c>
      <c r="B184" s="281">
        <f>SUM(B185:B191)</f>
        <v>1206</v>
      </c>
      <c r="C184" s="281">
        <f>SUM(C185:C191)</f>
        <v>1832</v>
      </c>
      <c r="D184" s="282"/>
    </row>
    <row r="185" spans="1:4">
      <c r="A185" s="292" t="s">
        <v>418</v>
      </c>
      <c r="B185" s="284">
        <v>381</v>
      </c>
      <c r="C185" s="285">
        <v>1422</v>
      </c>
      <c r="D185" s="285"/>
    </row>
    <row r="186" spans="1:4">
      <c r="A186" s="292" t="s">
        <v>419</v>
      </c>
      <c r="B186" s="284">
        <v>291</v>
      </c>
      <c r="C186" s="285">
        <v>350</v>
      </c>
      <c r="D186" s="285"/>
    </row>
    <row r="187" spans="1:4">
      <c r="A187" s="292" t="s">
        <v>420</v>
      </c>
      <c r="B187" s="284">
        <v>7</v>
      </c>
      <c r="C187" s="285">
        <v>0</v>
      </c>
      <c r="D187" s="285"/>
    </row>
    <row r="188" spans="1:4">
      <c r="A188" s="292" t="s">
        <v>421</v>
      </c>
      <c r="B188" s="284">
        <v>61</v>
      </c>
      <c r="C188" s="285">
        <v>60</v>
      </c>
      <c r="D188" s="285"/>
    </row>
    <row r="189" spans="1:4">
      <c r="A189" s="292" t="s">
        <v>422</v>
      </c>
      <c r="B189" s="284">
        <v>50</v>
      </c>
      <c r="C189" s="285">
        <v>0</v>
      </c>
      <c r="D189" s="285"/>
    </row>
    <row r="190" spans="1:4">
      <c r="A190" s="292" t="s">
        <v>423</v>
      </c>
      <c r="B190" s="284">
        <v>10</v>
      </c>
      <c r="C190" s="285">
        <v>0</v>
      </c>
      <c r="D190" s="285"/>
    </row>
    <row r="191" spans="1:4">
      <c r="A191" s="292" t="s">
        <v>424</v>
      </c>
      <c r="B191" s="284">
        <v>406</v>
      </c>
      <c r="C191" s="285">
        <v>0</v>
      </c>
      <c r="D191" s="285"/>
    </row>
    <row r="192" spans="1:4">
      <c r="A192" s="297" t="s">
        <v>425</v>
      </c>
      <c r="B192" s="284"/>
      <c r="C192" s="285">
        <v>10</v>
      </c>
      <c r="D192" s="285"/>
    </row>
    <row r="193" spans="1:4">
      <c r="A193" s="296" t="s">
        <v>426</v>
      </c>
      <c r="B193" s="281"/>
      <c r="C193" s="282">
        <v>3500</v>
      </c>
      <c r="D193" s="282"/>
    </row>
    <row r="194" spans="1:4">
      <c r="A194" s="289" t="s">
        <v>427</v>
      </c>
      <c r="B194" s="281">
        <f>B195</f>
        <v>2645</v>
      </c>
      <c r="C194" s="282">
        <f>C195</f>
        <v>15469</v>
      </c>
      <c r="D194" s="282"/>
    </row>
    <row r="195" spans="1:4">
      <c r="A195" s="288" t="s">
        <v>428</v>
      </c>
      <c r="B195" s="293">
        <v>2645</v>
      </c>
      <c r="C195" s="285">
        <v>15469</v>
      </c>
      <c r="D195" s="285"/>
    </row>
    <row r="196" spans="1:4">
      <c r="A196" s="289" t="s">
        <v>429</v>
      </c>
      <c r="B196" s="281">
        <v>9533</v>
      </c>
      <c r="C196" s="281">
        <v>10355</v>
      </c>
      <c r="D196" s="282"/>
    </row>
    <row r="197" spans="1:4">
      <c r="A197" s="288" t="s">
        <v>430</v>
      </c>
      <c r="B197" s="284"/>
      <c r="C197" s="285"/>
      <c r="D197" s="285"/>
    </row>
    <row r="198" spans="1:4">
      <c r="A198" s="289" t="s">
        <v>431</v>
      </c>
      <c r="B198" s="281">
        <f>B5+B33+B35+B41+B53+B64+B75+B82+B104+B118+B131+B138+B150+B156+B162+B166+B170+B174+B178+B184+B193+B194+B196</f>
        <v>275311</v>
      </c>
      <c r="C198" s="281">
        <f>C5+C33+C35+C41+C53+C64+C75+C82+C104+C118+C131+C138+C150+C156+C162+C166+C170+C174+C178+C184+C192+C193+C194+C196</f>
        <v>266878</v>
      </c>
      <c r="D198" s="282"/>
    </row>
  </sheetData>
  <mergeCells count="2">
    <mergeCell ref="A2:D2"/>
    <mergeCell ref="A3:C3"/>
  </mergeCells>
  <printOptions horizontalCentered="1"/>
  <pageMargins left="0.748031496062992" right="0.748031496062992" top="0.984251968503937" bottom="0.984251968503937" header="0.511811023622047" footer="0.511811023622047"/>
  <pageSetup paperSize="9" scale="90"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
  <sheetViews>
    <sheetView workbookViewId="0">
      <selection activeCell="I26" sqref="I26"/>
    </sheetView>
  </sheetViews>
  <sheetFormatPr defaultColWidth="8.75" defaultRowHeight="15.75" outlineLevelCol="2"/>
  <cols>
    <col min="1" max="1" width="15.625" style="65" customWidth="1"/>
    <col min="2" max="2" width="34.625" style="13" customWidth="1"/>
    <col min="3" max="3" width="22.625" style="257" customWidth="1"/>
    <col min="4" max="32" width="9" style="13"/>
    <col min="33" max="16384" width="8.75" style="13"/>
  </cols>
  <sheetData>
    <row r="1" ht="30" customHeight="1" spans="1:1">
      <c r="A1" s="173" t="s">
        <v>432</v>
      </c>
    </row>
    <row r="2" ht="30.75" customHeight="1" spans="1:3">
      <c r="A2" s="258" t="s">
        <v>12</v>
      </c>
      <c r="B2" s="258"/>
      <c r="C2" s="258"/>
    </row>
    <row r="3" ht="16.9" customHeight="1" spans="1:3">
      <c r="A3" s="259" t="s">
        <v>433</v>
      </c>
      <c r="B3" s="259"/>
      <c r="C3" s="260"/>
    </row>
    <row r="4" ht="16.9" customHeight="1" spans="1:3">
      <c r="A4" s="78" t="s">
        <v>206</v>
      </c>
      <c r="B4" s="78" t="s">
        <v>434</v>
      </c>
      <c r="C4" s="261" t="s">
        <v>184</v>
      </c>
    </row>
    <row r="5" spans="1:3">
      <c r="A5" s="262"/>
      <c r="B5" s="263" t="s">
        <v>435</v>
      </c>
      <c r="C5" s="264">
        <f>C6+C20+C48+C60</f>
        <v>87771.21</v>
      </c>
    </row>
    <row r="6" s="64" customFormat="1" ht="14.25" spans="1:3">
      <c r="A6" s="265">
        <v>301</v>
      </c>
      <c r="B6" s="266" t="s">
        <v>436</v>
      </c>
      <c r="C6" s="264">
        <f>SUM(C7:C19)</f>
        <v>50517</v>
      </c>
    </row>
    <row r="7" ht="14.25" spans="1:3">
      <c r="A7" s="267">
        <v>30101</v>
      </c>
      <c r="B7" s="268" t="s">
        <v>437</v>
      </c>
      <c r="C7" s="269">
        <v>17768</v>
      </c>
    </row>
    <row r="8" ht="14.25" spans="1:3">
      <c r="A8" s="267">
        <v>30102</v>
      </c>
      <c r="B8" s="268" t="s">
        <v>438</v>
      </c>
      <c r="C8" s="269">
        <v>7613</v>
      </c>
    </row>
    <row r="9" ht="14.25" spans="1:3">
      <c r="A9" s="267">
        <v>30103</v>
      </c>
      <c r="B9" s="268" t="s">
        <v>439</v>
      </c>
      <c r="C9" s="269">
        <v>9668</v>
      </c>
    </row>
    <row r="10" ht="14.25" spans="1:3">
      <c r="A10" s="267">
        <v>30106</v>
      </c>
      <c r="B10" s="268" t="s">
        <v>440</v>
      </c>
      <c r="C10" s="269"/>
    </row>
    <row r="11" ht="14.25" spans="1:3">
      <c r="A11" s="267">
        <v>30107</v>
      </c>
      <c r="B11" s="268" t="s">
        <v>441</v>
      </c>
      <c r="C11" s="269">
        <v>3604</v>
      </c>
    </row>
    <row r="12" ht="14.25" spans="1:3">
      <c r="A12" s="267">
        <v>30108</v>
      </c>
      <c r="B12" s="268" t="s">
        <v>442</v>
      </c>
      <c r="C12" s="269">
        <v>4392</v>
      </c>
    </row>
    <row r="13" ht="14.25" spans="1:3">
      <c r="A13" s="267">
        <v>30109</v>
      </c>
      <c r="B13" s="268" t="s">
        <v>443</v>
      </c>
      <c r="C13" s="269">
        <v>2000</v>
      </c>
    </row>
    <row r="14" ht="14.25" spans="1:3">
      <c r="A14" s="267">
        <v>30110</v>
      </c>
      <c r="B14" s="268" t="s">
        <v>444</v>
      </c>
      <c r="C14" s="269">
        <v>1836</v>
      </c>
    </row>
    <row r="15" ht="14.25" spans="1:3">
      <c r="A15" s="267">
        <v>30111</v>
      </c>
      <c r="B15" s="268" t="s">
        <v>445</v>
      </c>
      <c r="C15" s="269"/>
    </row>
    <row r="16" ht="14.25" spans="1:3">
      <c r="A16" s="267">
        <v>30112</v>
      </c>
      <c r="B16" s="268" t="s">
        <v>446</v>
      </c>
      <c r="C16" s="269">
        <v>241</v>
      </c>
    </row>
    <row r="17" ht="14.25" spans="1:3">
      <c r="A17" s="267">
        <v>30113</v>
      </c>
      <c r="B17" s="268" t="s">
        <v>447</v>
      </c>
      <c r="C17" s="269">
        <v>3295</v>
      </c>
    </row>
    <row r="18" ht="14.25" spans="1:3">
      <c r="A18" s="267">
        <v>30114</v>
      </c>
      <c r="B18" s="268" t="s">
        <v>448</v>
      </c>
      <c r="C18" s="269">
        <v>100</v>
      </c>
    </row>
    <row r="19" ht="14.25" spans="1:3">
      <c r="A19" s="267">
        <v>30199</v>
      </c>
      <c r="B19" s="268" t="s">
        <v>449</v>
      </c>
      <c r="C19" s="269"/>
    </row>
    <row r="20" s="64" customFormat="1" ht="14.25" spans="1:3">
      <c r="A20" s="265">
        <v>302</v>
      </c>
      <c r="B20" s="266" t="s">
        <v>450</v>
      </c>
      <c r="C20" s="264">
        <f>SUM(C21:C47)</f>
        <v>12249.96</v>
      </c>
    </row>
    <row r="21" ht="14.25" spans="1:3">
      <c r="A21" s="267">
        <v>30201</v>
      </c>
      <c r="B21" s="268" t="s">
        <v>451</v>
      </c>
      <c r="C21" s="269">
        <v>1825</v>
      </c>
    </row>
    <row r="22" ht="14.25" spans="1:3">
      <c r="A22" s="267">
        <v>30202</v>
      </c>
      <c r="B22" s="268" t="s">
        <v>452</v>
      </c>
      <c r="C22" s="269">
        <v>1687</v>
      </c>
    </row>
    <row r="23" ht="14.25" spans="1:3">
      <c r="A23" s="267">
        <v>30203</v>
      </c>
      <c r="B23" s="268" t="s">
        <v>453</v>
      </c>
      <c r="C23" s="269">
        <v>268</v>
      </c>
    </row>
    <row r="24" ht="14.25" spans="1:3">
      <c r="A24" s="267">
        <v>30204</v>
      </c>
      <c r="B24" s="268" t="s">
        <v>454</v>
      </c>
      <c r="C24" s="269">
        <v>255</v>
      </c>
    </row>
    <row r="25" ht="14.25" spans="1:3">
      <c r="A25" s="267">
        <v>30205</v>
      </c>
      <c r="B25" s="268" t="s">
        <v>455</v>
      </c>
      <c r="C25" s="269">
        <v>510</v>
      </c>
    </row>
    <row r="26" ht="14.25" spans="1:3">
      <c r="A26" s="267">
        <v>30206</v>
      </c>
      <c r="B26" s="268" t="s">
        <v>456</v>
      </c>
      <c r="C26" s="269">
        <v>989</v>
      </c>
    </row>
    <row r="27" ht="14.25" spans="1:3">
      <c r="A27" s="267">
        <v>30207</v>
      </c>
      <c r="B27" s="268" t="s">
        <v>457</v>
      </c>
      <c r="C27" s="269">
        <v>152</v>
      </c>
    </row>
    <row r="28" ht="14.25" spans="1:3">
      <c r="A28" s="267">
        <v>30208</v>
      </c>
      <c r="B28" s="268" t="s">
        <v>458</v>
      </c>
      <c r="C28" s="269"/>
    </row>
    <row r="29" ht="14.25" spans="1:3">
      <c r="A29" s="267">
        <v>30209</v>
      </c>
      <c r="B29" s="268" t="s">
        <v>459</v>
      </c>
      <c r="C29" s="269">
        <v>158</v>
      </c>
    </row>
    <row r="30" ht="14.25" spans="1:3">
      <c r="A30" s="267">
        <v>30211</v>
      </c>
      <c r="B30" s="268" t="s">
        <v>460</v>
      </c>
      <c r="C30" s="269">
        <v>1389</v>
      </c>
    </row>
    <row r="31" ht="14.25" spans="1:3">
      <c r="A31" s="267">
        <v>30212</v>
      </c>
      <c r="B31" s="268" t="s">
        <v>461</v>
      </c>
      <c r="C31" s="269"/>
    </row>
    <row r="32" ht="14.25" spans="1:3">
      <c r="A32" s="267">
        <v>30213</v>
      </c>
      <c r="B32" s="268" t="s">
        <v>462</v>
      </c>
      <c r="C32" s="269"/>
    </row>
    <row r="33" ht="14.25" spans="1:3">
      <c r="A33" s="267">
        <v>30214</v>
      </c>
      <c r="B33" s="268" t="s">
        <v>463</v>
      </c>
      <c r="C33" s="269"/>
    </row>
    <row r="34" ht="14.25" spans="1:3">
      <c r="A34" s="267">
        <v>30215</v>
      </c>
      <c r="B34" s="268" t="s">
        <v>464</v>
      </c>
      <c r="C34" s="269">
        <v>450</v>
      </c>
    </row>
    <row r="35" ht="14.25" spans="1:3">
      <c r="A35" s="267">
        <v>30216</v>
      </c>
      <c r="B35" s="268" t="s">
        <v>465</v>
      </c>
      <c r="C35" s="269">
        <v>395</v>
      </c>
    </row>
    <row r="36" ht="14.25" spans="1:3">
      <c r="A36" s="267">
        <v>30217</v>
      </c>
      <c r="B36" s="268" t="s">
        <v>466</v>
      </c>
      <c r="C36" s="269">
        <v>1800</v>
      </c>
    </row>
    <row r="37" ht="14.25" spans="1:3">
      <c r="A37" s="267">
        <v>30218</v>
      </c>
      <c r="B37" s="268" t="s">
        <v>467</v>
      </c>
      <c r="C37" s="269"/>
    </row>
    <row r="38" ht="14.25" spans="1:3">
      <c r="A38" s="267">
        <v>30224</v>
      </c>
      <c r="B38" s="268" t="s">
        <v>468</v>
      </c>
      <c r="C38" s="269">
        <v>22</v>
      </c>
    </row>
    <row r="39" ht="14.25" spans="1:3">
      <c r="A39" s="267">
        <v>30225</v>
      </c>
      <c r="B39" s="268" t="s">
        <v>469</v>
      </c>
      <c r="C39" s="269"/>
    </row>
    <row r="40" ht="14.25" spans="1:3">
      <c r="A40" s="267">
        <v>30226</v>
      </c>
      <c r="B40" s="268" t="s">
        <v>470</v>
      </c>
      <c r="C40" s="269">
        <v>38</v>
      </c>
    </row>
    <row r="41" ht="14.25" spans="1:3">
      <c r="A41" s="267">
        <v>30227</v>
      </c>
      <c r="B41" s="268" t="s">
        <v>471</v>
      </c>
      <c r="C41" s="269"/>
    </row>
    <row r="42" ht="14.25" spans="1:3">
      <c r="A42" s="267">
        <v>30228</v>
      </c>
      <c r="B42" s="268" t="s">
        <v>472</v>
      </c>
      <c r="C42" s="269">
        <v>300</v>
      </c>
    </row>
    <row r="43" ht="14.25" spans="1:3">
      <c r="A43" s="267">
        <v>30229</v>
      </c>
      <c r="B43" s="268" t="s">
        <v>473</v>
      </c>
      <c r="C43" s="269"/>
    </row>
    <row r="44" ht="14.25" spans="1:3">
      <c r="A44" s="267">
        <v>30231</v>
      </c>
      <c r="B44" s="268" t="s">
        <v>474</v>
      </c>
      <c r="C44" s="269">
        <v>237</v>
      </c>
    </row>
    <row r="45" ht="14.25" spans="1:3">
      <c r="A45" s="267">
        <v>30239</v>
      </c>
      <c r="B45" s="268" t="s">
        <v>475</v>
      </c>
      <c r="C45" s="269">
        <v>1027</v>
      </c>
    </row>
    <row r="46" ht="14.25" spans="1:3">
      <c r="A46" s="267">
        <v>30240</v>
      </c>
      <c r="B46" s="268" t="s">
        <v>476</v>
      </c>
      <c r="C46" s="269"/>
    </row>
    <row r="47" ht="14.25" spans="1:3">
      <c r="A47" s="267">
        <v>30299</v>
      </c>
      <c r="B47" s="268" t="s">
        <v>477</v>
      </c>
      <c r="C47" s="269">
        <v>747.96</v>
      </c>
    </row>
    <row r="48" s="64" customFormat="1" ht="14.25" spans="1:3">
      <c r="A48" s="265">
        <v>303</v>
      </c>
      <c r="B48" s="266" t="s">
        <v>478</v>
      </c>
      <c r="C48" s="264">
        <f>SUM(C49:C59)</f>
        <v>22737.25</v>
      </c>
    </row>
    <row r="49" ht="14.25" spans="1:3">
      <c r="A49" s="267">
        <v>30301</v>
      </c>
      <c r="B49" s="268" t="s">
        <v>479</v>
      </c>
      <c r="C49" s="269">
        <v>81</v>
      </c>
    </row>
    <row r="50" ht="14.25" spans="1:3">
      <c r="A50" s="267">
        <v>30302</v>
      </c>
      <c r="B50" s="268" t="s">
        <v>480</v>
      </c>
      <c r="C50" s="269">
        <v>12665</v>
      </c>
    </row>
    <row r="51" ht="14.25" spans="1:3">
      <c r="A51" s="267">
        <v>30303</v>
      </c>
      <c r="B51" s="268" t="s">
        <v>481</v>
      </c>
      <c r="C51" s="269">
        <v>0</v>
      </c>
    </row>
    <row r="52" ht="14.25" spans="1:3">
      <c r="A52" s="267">
        <v>30304</v>
      </c>
      <c r="B52" s="268" t="s">
        <v>482</v>
      </c>
      <c r="C52" s="269">
        <v>600</v>
      </c>
    </row>
    <row r="53" ht="14.25" spans="1:3">
      <c r="A53" s="267">
        <v>30305</v>
      </c>
      <c r="B53" s="268" t="s">
        <v>483</v>
      </c>
      <c r="C53" s="269">
        <v>8993</v>
      </c>
    </row>
    <row r="54" ht="14.25" spans="1:3">
      <c r="A54" s="267">
        <v>30306</v>
      </c>
      <c r="B54" s="268" t="s">
        <v>484</v>
      </c>
      <c r="C54" s="269">
        <v>158.17</v>
      </c>
    </row>
    <row r="55" ht="14.25" spans="1:3">
      <c r="A55" s="267">
        <v>30307</v>
      </c>
      <c r="B55" s="268" t="s">
        <v>485</v>
      </c>
      <c r="C55" s="269"/>
    </row>
    <row r="56" ht="14.25" spans="1:3">
      <c r="A56" s="267">
        <v>30308</v>
      </c>
      <c r="B56" s="268" t="s">
        <v>486</v>
      </c>
      <c r="C56" s="269">
        <v>81.24</v>
      </c>
    </row>
    <row r="57" ht="14.25" spans="1:3">
      <c r="A57" s="267">
        <v>30309</v>
      </c>
      <c r="B57" s="268" t="s">
        <v>487</v>
      </c>
      <c r="C57" s="269"/>
    </row>
    <row r="58" ht="14.25" spans="1:3">
      <c r="A58" s="267">
        <v>30310</v>
      </c>
      <c r="B58" s="268" t="s">
        <v>488</v>
      </c>
      <c r="C58" s="269"/>
    </row>
    <row r="59" ht="14.25" spans="1:3">
      <c r="A59" s="267">
        <v>30399</v>
      </c>
      <c r="B59" s="268" t="s">
        <v>489</v>
      </c>
      <c r="C59" s="269">
        <v>158.84</v>
      </c>
    </row>
    <row r="60" s="64" customFormat="1" ht="14.25" spans="1:3">
      <c r="A60" s="265">
        <v>310</v>
      </c>
      <c r="B60" s="266" t="s">
        <v>490</v>
      </c>
      <c r="C60" s="264">
        <f>SUM(C61:C76)</f>
        <v>2267</v>
      </c>
    </row>
    <row r="61" ht="14.25" spans="1:3">
      <c r="A61" s="267">
        <v>31001</v>
      </c>
      <c r="B61" s="268" t="s">
        <v>491</v>
      </c>
      <c r="C61" s="269">
        <v>48</v>
      </c>
    </row>
    <row r="62" ht="14.25" spans="1:3">
      <c r="A62" s="267">
        <v>31002</v>
      </c>
      <c r="B62" s="268" t="s">
        <v>492</v>
      </c>
      <c r="C62" s="269">
        <v>105</v>
      </c>
    </row>
    <row r="63" ht="14.25" spans="1:3">
      <c r="A63" s="267">
        <v>31003</v>
      </c>
      <c r="B63" s="268" t="s">
        <v>493</v>
      </c>
      <c r="C63" s="269">
        <v>115</v>
      </c>
    </row>
    <row r="64" ht="14.25" spans="1:3">
      <c r="A64" s="267">
        <v>31005</v>
      </c>
      <c r="B64" s="268" t="s">
        <v>494</v>
      </c>
      <c r="C64" s="269">
        <v>302</v>
      </c>
    </row>
    <row r="65" ht="14.25" spans="1:3">
      <c r="A65" s="267">
        <v>31006</v>
      </c>
      <c r="B65" s="268" t="s">
        <v>495</v>
      </c>
      <c r="C65" s="269">
        <v>55</v>
      </c>
    </row>
    <row r="66" ht="14.25" spans="1:3">
      <c r="A66" s="267">
        <v>31007</v>
      </c>
      <c r="B66" s="268" t="s">
        <v>496</v>
      </c>
      <c r="C66" s="269">
        <v>1305</v>
      </c>
    </row>
    <row r="67" ht="14.25" spans="1:3">
      <c r="A67" s="267">
        <v>31008</v>
      </c>
      <c r="B67" s="268" t="s">
        <v>497</v>
      </c>
      <c r="C67" s="269"/>
    </row>
    <row r="68" ht="14.25" spans="1:3">
      <c r="A68" s="267">
        <v>31009</v>
      </c>
      <c r="B68" s="268" t="s">
        <v>498</v>
      </c>
      <c r="C68" s="269"/>
    </row>
    <row r="69" ht="14.25" spans="1:3">
      <c r="A69" s="267">
        <v>31010</v>
      </c>
      <c r="B69" s="268" t="s">
        <v>499</v>
      </c>
      <c r="C69" s="269"/>
    </row>
    <row r="70" ht="14.25" spans="1:3">
      <c r="A70" s="267">
        <v>31011</v>
      </c>
      <c r="B70" s="268" t="s">
        <v>500</v>
      </c>
      <c r="C70" s="269"/>
    </row>
    <row r="71" ht="14.25" spans="1:3">
      <c r="A71" s="267">
        <v>31012</v>
      </c>
      <c r="B71" s="268" t="s">
        <v>501</v>
      </c>
      <c r="C71" s="269"/>
    </row>
    <row r="72" ht="14.25" spans="1:3">
      <c r="A72" s="267">
        <v>31013</v>
      </c>
      <c r="B72" s="268" t="s">
        <v>502</v>
      </c>
      <c r="C72" s="269"/>
    </row>
    <row r="73" ht="14.25" spans="1:3">
      <c r="A73" s="267">
        <v>31019</v>
      </c>
      <c r="B73" s="268" t="s">
        <v>503</v>
      </c>
      <c r="C73" s="269">
        <v>100</v>
      </c>
    </row>
    <row r="74" ht="14.25" spans="1:3">
      <c r="A74" s="267">
        <v>31021</v>
      </c>
      <c r="B74" s="268" t="s">
        <v>504</v>
      </c>
      <c r="C74" s="269"/>
    </row>
    <row r="75" ht="14.25" spans="1:3">
      <c r="A75" s="267">
        <v>31022</v>
      </c>
      <c r="B75" s="268" t="s">
        <v>505</v>
      </c>
      <c r="C75" s="269"/>
    </row>
    <row r="76" ht="14.25" spans="1:3">
      <c r="A76" s="267">
        <v>31099</v>
      </c>
      <c r="B76" s="268" t="s">
        <v>506</v>
      </c>
      <c r="C76" s="269">
        <v>237</v>
      </c>
    </row>
  </sheetData>
  <mergeCells count="2">
    <mergeCell ref="A2:C2"/>
    <mergeCell ref="A3:C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1"/>
  <sheetViews>
    <sheetView workbookViewId="0">
      <selection activeCell="J25" sqref="J25"/>
    </sheetView>
  </sheetViews>
  <sheetFormatPr defaultColWidth="8.75" defaultRowHeight="15.75" outlineLevelCol="2"/>
  <cols>
    <col min="1" max="1" width="30.875" style="13" customWidth="1"/>
    <col min="2" max="2" width="20.875" style="225" customWidth="1"/>
    <col min="3" max="3" width="14.5" style="13" customWidth="1"/>
    <col min="4" max="32" width="9" style="13"/>
    <col min="33" max="16384" width="8.75" style="13"/>
  </cols>
  <sheetData>
    <row r="1" ht="35.1" customHeight="1" spans="1:1">
      <c r="A1" s="173" t="s">
        <v>507</v>
      </c>
    </row>
    <row r="2" ht="24" spans="1:3">
      <c r="A2" s="239" t="s">
        <v>13</v>
      </c>
      <c r="B2" s="240"/>
      <c r="C2" s="239"/>
    </row>
    <row r="3" ht="14.25" spans="1:3">
      <c r="A3" s="241" t="s">
        <v>433</v>
      </c>
      <c r="B3" s="242"/>
      <c r="C3" s="243"/>
    </row>
    <row r="4" customHeight="1" spans="1:3">
      <c r="A4" s="244" t="s">
        <v>508</v>
      </c>
      <c r="B4" s="245" t="s">
        <v>509</v>
      </c>
      <c r="C4" s="246" t="s">
        <v>40</v>
      </c>
    </row>
    <row r="5" ht="14.25" spans="1:3">
      <c r="A5" s="247"/>
      <c r="B5" s="248"/>
      <c r="C5" s="249"/>
    </row>
    <row r="6" ht="14.25" spans="1:3">
      <c r="A6" s="250" t="s">
        <v>510</v>
      </c>
      <c r="B6" s="251">
        <f>B7+B12+B32</f>
        <v>4943</v>
      </c>
      <c r="C6" s="252"/>
    </row>
    <row r="7" ht="14.25" spans="1:3">
      <c r="A7" s="253" t="s">
        <v>511</v>
      </c>
      <c r="B7" s="254">
        <v>0</v>
      </c>
      <c r="C7" s="252"/>
    </row>
    <row r="8" ht="14.25" spans="1:3">
      <c r="A8" s="253" t="s">
        <v>512</v>
      </c>
      <c r="B8" s="251"/>
      <c r="C8" s="252"/>
    </row>
    <row r="9" ht="14.25" spans="1:3">
      <c r="A9" s="253" t="s">
        <v>513</v>
      </c>
      <c r="B9" s="251"/>
      <c r="C9" s="252"/>
    </row>
    <row r="10" ht="14.25" spans="1:3">
      <c r="A10" s="253" t="s">
        <v>514</v>
      </c>
      <c r="B10" s="251"/>
      <c r="C10" s="252"/>
    </row>
    <row r="11" ht="14.25" spans="1:3">
      <c r="A11" s="253" t="s">
        <v>515</v>
      </c>
      <c r="B11" s="251"/>
      <c r="C11" s="252"/>
    </row>
    <row r="12" ht="14.25" spans="1:3">
      <c r="A12" s="253" t="s">
        <v>516</v>
      </c>
      <c r="B12" s="254">
        <f>B13+B16+B19+B31</f>
        <v>1195</v>
      </c>
      <c r="C12" s="252"/>
    </row>
    <row r="13" ht="14.25" spans="1:3">
      <c r="A13" s="253" t="s">
        <v>517</v>
      </c>
      <c r="B13" s="254">
        <v>325</v>
      </c>
      <c r="C13" s="252"/>
    </row>
    <row r="14" ht="14.25" spans="1:3">
      <c r="A14" s="253" t="s">
        <v>518</v>
      </c>
      <c r="B14" s="254"/>
      <c r="C14" s="252"/>
    </row>
    <row r="15" ht="14.25" spans="1:3">
      <c r="A15" s="253" t="s">
        <v>519</v>
      </c>
      <c r="B15" s="254"/>
      <c r="C15" s="252"/>
    </row>
    <row r="16" ht="14.25" spans="1:3">
      <c r="A16" s="253" t="s">
        <v>520</v>
      </c>
      <c r="B16" s="254">
        <v>500</v>
      </c>
      <c r="C16" s="252"/>
    </row>
    <row r="17" ht="14.25" spans="1:3">
      <c r="A17" s="253" t="s">
        <v>521</v>
      </c>
      <c r="B17" s="254"/>
      <c r="C17" s="252"/>
    </row>
    <row r="18" ht="14.25" spans="1:3">
      <c r="A18" s="253" t="s">
        <v>522</v>
      </c>
      <c r="B18" s="254"/>
      <c r="C18" s="252"/>
    </row>
    <row r="19" ht="14.25" spans="1:3">
      <c r="A19" s="253" t="s">
        <v>523</v>
      </c>
      <c r="B19" s="254">
        <v>315</v>
      </c>
      <c r="C19" s="252"/>
    </row>
    <row r="20" ht="14.25" spans="1:3">
      <c r="A20" s="253" t="s">
        <v>524</v>
      </c>
      <c r="B20" s="254">
        <v>315</v>
      </c>
      <c r="C20" s="252"/>
    </row>
    <row r="21" ht="14.25" spans="1:3">
      <c r="A21" s="253" t="s">
        <v>525</v>
      </c>
      <c r="B21" s="254"/>
      <c r="C21" s="252"/>
    </row>
    <row r="22" ht="14.25" spans="1:3">
      <c r="A22" s="253" t="s">
        <v>526</v>
      </c>
      <c r="B22" s="254"/>
      <c r="C22" s="252"/>
    </row>
    <row r="23" ht="14.25" spans="1:3">
      <c r="A23" s="255" t="s">
        <v>527</v>
      </c>
      <c r="B23" s="254"/>
      <c r="C23" s="252"/>
    </row>
    <row r="24" ht="14.25" spans="1:3">
      <c r="A24" s="253" t="s">
        <v>528</v>
      </c>
      <c r="B24" s="254"/>
      <c r="C24" s="252"/>
    </row>
    <row r="25" ht="14.25" spans="1:3">
      <c r="A25" s="253" t="s">
        <v>529</v>
      </c>
      <c r="B25" s="254"/>
      <c r="C25" s="252"/>
    </row>
    <row r="26" ht="14.25" spans="1:3">
      <c r="A26" s="253" t="s">
        <v>530</v>
      </c>
      <c r="B26" s="254"/>
      <c r="C26" s="252"/>
    </row>
    <row r="27" ht="14.25" spans="1:3">
      <c r="A27" s="253" t="s">
        <v>531</v>
      </c>
      <c r="B27" s="254"/>
      <c r="C27" s="252"/>
    </row>
    <row r="28" ht="14.25" spans="1:3">
      <c r="A28" s="253" t="s">
        <v>532</v>
      </c>
      <c r="B28" s="254"/>
      <c r="C28" s="252"/>
    </row>
    <row r="29" ht="14.25" spans="1:3">
      <c r="A29" s="253" t="s">
        <v>533</v>
      </c>
      <c r="B29" s="254"/>
      <c r="C29" s="252"/>
    </row>
    <row r="30" ht="14.25" spans="1:3">
      <c r="A30" s="253" t="s">
        <v>534</v>
      </c>
      <c r="B30" s="254"/>
      <c r="C30" s="252"/>
    </row>
    <row r="31" ht="14.25" spans="1:3">
      <c r="A31" s="253" t="s">
        <v>535</v>
      </c>
      <c r="B31" s="254">
        <v>55</v>
      </c>
      <c r="C31" s="252"/>
    </row>
    <row r="32" ht="14.25" spans="1:3">
      <c r="A32" s="253" t="s">
        <v>536</v>
      </c>
      <c r="B32" s="251">
        <f>SUM(B33:B51)</f>
        <v>3748</v>
      </c>
      <c r="C32" s="252"/>
    </row>
    <row r="33" ht="14.25" spans="1:3">
      <c r="A33" s="256" t="s">
        <v>537</v>
      </c>
      <c r="B33" s="254">
        <v>58</v>
      </c>
      <c r="C33" s="252"/>
    </row>
    <row r="34" ht="14.25" spans="1:3">
      <c r="A34" s="256" t="s">
        <v>538</v>
      </c>
      <c r="B34" s="254"/>
      <c r="C34" s="252"/>
    </row>
    <row r="35" ht="14.25" spans="1:3">
      <c r="A35" s="256" t="s">
        <v>539</v>
      </c>
      <c r="B35" s="254">
        <v>30</v>
      </c>
      <c r="C35" s="252"/>
    </row>
    <row r="36" ht="14.25" spans="1:3">
      <c r="A36" s="256" t="s">
        <v>540</v>
      </c>
      <c r="B36" s="254"/>
      <c r="C36" s="252"/>
    </row>
    <row r="37" ht="14.25" spans="1:3">
      <c r="A37" s="256" t="s">
        <v>541</v>
      </c>
      <c r="B37" s="254"/>
      <c r="C37" s="252"/>
    </row>
    <row r="38" ht="14.25" spans="1:3">
      <c r="A38" s="256" t="s">
        <v>542</v>
      </c>
      <c r="B38" s="254">
        <v>230</v>
      </c>
      <c r="C38" s="252"/>
    </row>
    <row r="39" ht="14.25" spans="1:3">
      <c r="A39" s="256" t="s">
        <v>543</v>
      </c>
      <c r="B39" s="254">
        <v>125</v>
      </c>
      <c r="C39" s="252"/>
    </row>
    <row r="40" ht="14.25" spans="1:3">
      <c r="A40" s="256" t="s">
        <v>544</v>
      </c>
      <c r="B40" s="254">
        <v>335</v>
      </c>
      <c r="C40" s="252"/>
    </row>
    <row r="41" ht="14.25" spans="1:3">
      <c r="A41" s="256" t="s">
        <v>545</v>
      </c>
      <c r="B41" s="254">
        <v>550</v>
      </c>
      <c r="C41" s="252"/>
    </row>
    <row r="42" ht="14.25" spans="1:3">
      <c r="A42" s="256" t="s">
        <v>546</v>
      </c>
      <c r="B42" s="254">
        <v>130</v>
      </c>
      <c r="C42" s="252"/>
    </row>
    <row r="43" ht="14.25" spans="1:3">
      <c r="A43" s="256" t="s">
        <v>547</v>
      </c>
      <c r="B43" s="254">
        <v>1870</v>
      </c>
      <c r="C43" s="252"/>
    </row>
    <row r="44" ht="14.25" spans="1:3">
      <c r="A44" s="256" t="s">
        <v>548</v>
      </c>
      <c r="B44" s="254">
        <v>120</v>
      </c>
      <c r="C44" s="252"/>
    </row>
    <row r="45" ht="14.25" spans="1:3">
      <c r="A45" s="256" t="s">
        <v>549</v>
      </c>
      <c r="B45" s="254"/>
      <c r="C45" s="252"/>
    </row>
    <row r="46" ht="14.25" spans="1:3">
      <c r="A46" s="256" t="s">
        <v>550</v>
      </c>
      <c r="B46" s="254"/>
      <c r="C46" s="252"/>
    </row>
    <row r="47" ht="14.25" spans="1:3">
      <c r="A47" s="256" t="s">
        <v>551</v>
      </c>
      <c r="B47" s="254"/>
      <c r="C47" s="252"/>
    </row>
    <row r="48" ht="14.25" spans="1:3">
      <c r="A48" s="256" t="s">
        <v>552</v>
      </c>
      <c r="B48" s="254"/>
      <c r="C48" s="252"/>
    </row>
    <row r="49" ht="14.25" spans="1:3">
      <c r="A49" s="256" t="s">
        <v>553</v>
      </c>
      <c r="B49" s="254"/>
      <c r="C49" s="252"/>
    </row>
    <row r="50" ht="14.25" spans="1:3">
      <c r="A50" s="256" t="s">
        <v>554</v>
      </c>
      <c r="B50" s="254"/>
      <c r="C50" s="252"/>
    </row>
    <row r="51" ht="14.25" spans="1:3">
      <c r="A51" s="256" t="s">
        <v>555</v>
      </c>
      <c r="B51" s="254">
        <v>300</v>
      </c>
      <c r="C51" s="252"/>
    </row>
  </sheetData>
  <mergeCells count="5">
    <mergeCell ref="A2:C2"/>
    <mergeCell ref="A3:C3"/>
    <mergeCell ref="A4:A5"/>
    <mergeCell ref="B4:B5"/>
    <mergeCell ref="C4:C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E14" sqref="E14"/>
    </sheetView>
  </sheetViews>
  <sheetFormatPr defaultColWidth="8.75" defaultRowHeight="15.75" outlineLevelCol="4"/>
  <cols>
    <col min="1" max="1" width="16.125" style="225" customWidth="1"/>
    <col min="2" max="2" width="11.875" style="225" customWidth="1"/>
    <col min="3" max="3" width="15.25" style="225" customWidth="1"/>
    <col min="4" max="4" width="17.875" style="225" customWidth="1"/>
    <col min="5" max="5" width="18.625" style="225" customWidth="1"/>
    <col min="6" max="32" width="9" style="225"/>
    <col min="33" max="16384" width="8.75" style="225"/>
  </cols>
  <sheetData>
    <row r="1" ht="42.95" customHeight="1" spans="1:1">
      <c r="A1" s="173" t="s">
        <v>556</v>
      </c>
    </row>
    <row r="2" ht="38.25" customHeight="1" spans="1:5">
      <c r="A2" s="226" t="s">
        <v>557</v>
      </c>
      <c r="B2" s="226"/>
      <c r="C2" s="226"/>
      <c r="D2" s="226"/>
      <c r="E2" s="226"/>
    </row>
    <row r="3" ht="22.5" spans="1:5">
      <c r="A3" s="226"/>
      <c r="B3" s="226"/>
      <c r="C3" s="226"/>
      <c r="D3" s="227" t="s">
        <v>558</v>
      </c>
      <c r="E3" s="227"/>
    </row>
    <row r="4" ht="22.5" customHeight="1" spans="1:5">
      <c r="A4" s="228" t="s">
        <v>559</v>
      </c>
      <c r="B4" s="228" t="s">
        <v>153</v>
      </c>
      <c r="C4" s="228" t="s">
        <v>560</v>
      </c>
      <c r="D4" s="228" t="s">
        <v>561</v>
      </c>
      <c r="E4" s="229" t="s">
        <v>562</v>
      </c>
    </row>
    <row r="5" ht="22.5" customHeight="1" spans="1:5">
      <c r="A5" s="230" t="s">
        <v>563</v>
      </c>
      <c r="B5" s="231">
        <f>SUM(C5:E5)</f>
        <v>807</v>
      </c>
      <c r="C5" s="232"/>
      <c r="D5" s="233">
        <v>109</v>
      </c>
      <c r="E5" s="233">
        <v>698</v>
      </c>
    </row>
    <row r="6" ht="22.5" customHeight="1" spans="1:5">
      <c r="A6" s="230" t="s">
        <v>564</v>
      </c>
      <c r="B6" s="231">
        <f t="shared" ref="B6:B13" si="0">SUM(C6:E6)</f>
        <v>504</v>
      </c>
      <c r="C6" s="232"/>
      <c r="D6" s="233">
        <v>109</v>
      </c>
      <c r="E6" s="233">
        <v>395</v>
      </c>
    </row>
    <row r="7" ht="22.5" customHeight="1" spans="1:5">
      <c r="A7" s="230" t="s">
        <v>565</v>
      </c>
      <c r="B7" s="231">
        <f t="shared" si="0"/>
        <v>807</v>
      </c>
      <c r="C7" s="232"/>
      <c r="D7" s="233">
        <v>108</v>
      </c>
      <c r="E7" s="233">
        <v>699</v>
      </c>
    </row>
    <row r="8" ht="22.5" customHeight="1" spans="1:5">
      <c r="A8" s="230" t="s">
        <v>566</v>
      </c>
      <c r="B8" s="231">
        <f t="shared" si="0"/>
        <v>903</v>
      </c>
      <c r="C8" s="232"/>
      <c r="D8" s="233">
        <v>108</v>
      </c>
      <c r="E8" s="233">
        <v>795</v>
      </c>
    </row>
    <row r="9" ht="22.5" customHeight="1" spans="1:5">
      <c r="A9" s="230" t="s">
        <v>567</v>
      </c>
      <c r="B9" s="231">
        <f t="shared" si="0"/>
        <v>396</v>
      </c>
      <c r="C9" s="232"/>
      <c r="D9" s="233">
        <v>153</v>
      </c>
      <c r="E9" s="233">
        <v>243</v>
      </c>
    </row>
    <row r="10" ht="22.5" customHeight="1" spans="1:5">
      <c r="A10" s="230" t="s">
        <v>568</v>
      </c>
      <c r="B10" s="231">
        <f t="shared" si="0"/>
        <v>388</v>
      </c>
      <c r="C10" s="232"/>
      <c r="D10" s="233">
        <v>153</v>
      </c>
      <c r="E10" s="233">
        <v>235</v>
      </c>
    </row>
    <row r="11" ht="22.5" customHeight="1" spans="1:5">
      <c r="A11" s="230" t="s">
        <v>569</v>
      </c>
      <c r="B11" s="231">
        <f t="shared" si="0"/>
        <v>401</v>
      </c>
      <c r="C11" s="232"/>
      <c r="D11" s="233">
        <v>153</v>
      </c>
      <c r="E11" s="233">
        <v>248</v>
      </c>
    </row>
    <row r="12" ht="22.5" customHeight="1" spans="1:5">
      <c r="A12" s="234" t="s">
        <v>570</v>
      </c>
      <c r="B12" s="231">
        <f t="shared" si="0"/>
        <v>388</v>
      </c>
      <c r="C12" s="235"/>
      <c r="D12" s="236">
        <v>153</v>
      </c>
      <c r="E12" s="236">
        <v>235</v>
      </c>
    </row>
    <row r="13" ht="22.5" customHeight="1" spans="1:5">
      <c r="A13" s="234" t="s">
        <v>571</v>
      </c>
      <c r="B13" s="231">
        <f t="shared" si="0"/>
        <v>349</v>
      </c>
      <c r="C13" s="235"/>
      <c r="D13" s="236">
        <v>149</v>
      </c>
      <c r="E13" s="236">
        <v>200</v>
      </c>
    </row>
    <row r="14" ht="22.5" customHeight="1" spans="1:5">
      <c r="A14" s="237"/>
      <c r="B14" s="231"/>
      <c r="C14" s="237"/>
      <c r="D14" s="237"/>
      <c r="E14" s="237"/>
    </row>
    <row r="15" ht="22.5" customHeight="1" spans="1:5">
      <c r="A15" s="238" t="s">
        <v>572</v>
      </c>
      <c r="B15" s="231">
        <f>SUM(C15:E15)</f>
        <v>4943</v>
      </c>
      <c r="C15" s="237"/>
      <c r="D15" s="238">
        <f>SUM(D5:D14)</f>
        <v>1195</v>
      </c>
      <c r="E15" s="238">
        <f>SUM(E5:E14)</f>
        <v>3748</v>
      </c>
    </row>
  </sheetData>
  <mergeCells count="2">
    <mergeCell ref="A2:E2"/>
    <mergeCell ref="D3:E3"/>
  </mergeCells>
  <conditionalFormatting sqref="A12:A13">
    <cfRule type="cellIs" dxfId="0" priority="1" stopIfTrue="1" operator="equal">
      <formula>0</formula>
    </cfRule>
  </conditionalFormatting>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7"/>
  <sheetViews>
    <sheetView topLeftCell="A7" workbookViewId="0">
      <selection activeCell="H20" sqref="H20"/>
    </sheetView>
  </sheetViews>
  <sheetFormatPr defaultColWidth="8.75" defaultRowHeight="14.25" outlineLevelCol="6"/>
  <cols>
    <col min="1" max="1" width="5" style="180" customWidth="1"/>
    <col min="2" max="2" width="32.75" style="181" customWidth="1"/>
    <col min="3" max="3" width="30.125" style="182" customWidth="1"/>
    <col min="4" max="4" width="9" style="183"/>
    <col min="5" max="32" width="9" style="184"/>
    <col min="33" max="16384" width="8.75" style="184"/>
  </cols>
  <sheetData>
    <row r="1" ht="42.95" customHeight="1" spans="2:2">
      <c r="B1" s="173" t="s">
        <v>573</v>
      </c>
    </row>
    <row r="2" ht="25.5" customHeight="1" spans="1:7">
      <c r="A2" s="185" t="s">
        <v>15</v>
      </c>
      <c r="B2" s="185"/>
      <c r="C2" s="185"/>
      <c r="D2" s="186"/>
      <c r="E2" s="186"/>
      <c r="F2" s="186"/>
      <c r="G2" s="186"/>
    </row>
    <row r="3" s="177" customFormat="1" ht="17.25" customHeight="1" spans="1:7">
      <c r="A3" s="187"/>
      <c r="B3" s="188"/>
      <c r="C3" s="189" t="s">
        <v>433</v>
      </c>
      <c r="D3" s="186"/>
      <c r="E3" s="186"/>
      <c r="F3" s="186"/>
      <c r="G3" s="186"/>
    </row>
    <row r="4" s="178" customFormat="1" ht="19.5" customHeight="1" spans="1:7">
      <c r="A4" s="190" t="s">
        <v>574</v>
      </c>
      <c r="B4" s="190" t="s">
        <v>575</v>
      </c>
      <c r="C4" s="191" t="s">
        <v>576</v>
      </c>
      <c r="D4" s="186"/>
      <c r="E4" s="186"/>
      <c r="F4" s="186"/>
      <c r="G4" s="186"/>
    </row>
    <row r="5" s="177" customFormat="1" ht="19.5" customHeight="1" spans="1:7">
      <c r="A5" s="190"/>
      <c r="B5" s="190" t="s">
        <v>577</v>
      </c>
      <c r="C5" s="192">
        <f>SUM(C6:C97)</f>
        <v>69887.2</v>
      </c>
      <c r="D5" s="186"/>
      <c r="E5" s="186"/>
      <c r="F5" s="186"/>
      <c r="G5" s="186"/>
    </row>
    <row r="6" ht="20.45" customHeight="1" spans="1:7">
      <c r="A6" s="193">
        <v>1</v>
      </c>
      <c r="B6" s="194" t="s">
        <v>578</v>
      </c>
      <c r="C6" s="195">
        <v>100</v>
      </c>
      <c r="D6" s="186"/>
      <c r="E6" s="186"/>
      <c r="F6" s="186"/>
      <c r="G6" s="186"/>
    </row>
    <row r="7" ht="20.45" customHeight="1" spans="1:7">
      <c r="A7" s="193">
        <v>2</v>
      </c>
      <c r="B7" s="194" t="s">
        <v>579</v>
      </c>
      <c r="C7" s="195">
        <v>368</v>
      </c>
      <c r="D7" s="186"/>
      <c r="E7" s="186"/>
      <c r="F7" s="186"/>
      <c r="G7" s="186"/>
    </row>
    <row r="8" ht="20.45" customHeight="1" spans="1:7">
      <c r="A8" s="193">
        <v>3</v>
      </c>
      <c r="B8" s="194" t="s">
        <v>580</v>
      </c>
      <c r="C8" s="195">
        <v>100</v>
      </c>
      <c r="D8" s="186"/>
      <c r="E8" s="186"/>
      <c r="F8" s="186"/>
      <c r="G8" s="186"/>
    </row>
    <row r="9" ht="20.45" customHeight="1" spans="1:7">
      <c r="A9" s="193">
        <v>4</v>
      </c>
      <c r="B9" s="194" t="s">
        <v>581</v>
      </c>
      <c r="C9" s="195">
        <v>36</v>
      </c>
      <c r="D9" s="186"/>
      <c r="E9" s="186"/>
      <c r="F9" s="186"/>
      <c r="G9" s="186"/>
    </row>
    <row r="10" ht="20.45" customHeight="1" spans="1:7">
      <c r="A10" s="193">
        <v>5</v>
      </c>
      <c r="B10" s="196" t="s">
        <v>582</v>
      </c>
      <c r="C10" s="197">
        <v>1000</v>
      </c>
      <c r="D10" s="186"/>
      <c r="E10" s="186"/>
      <c r="F10" s="186"/>
      <c r="G10" s="186"/>
    </row>
    <row r="11" ht="20.45" customHeight="1" spans="1:7">
      <c r="A11" s="193">
        <v>6</v>
      </c>
      <c r="B11" s="196" t="s">
        <v>583</v>
      </c>
      <c r="C11" s="197">
        <v>400</v>
      </c>
      <c r="D11" s="186"/>
      <c r="E11" s="186"/>
      <c r="F11" s="186"/>
      <c r="G11" s="186"/>
    </row>
    <row r="12" ht="20.45" customHeight="1" spans="1:7">
      <c r="A12" s="193">
        <v>7</v>
      </c>
      <c r="B12" s="196" t="s">
        <v>584</v>
      </c>
      <c r="C12" s="197">
        <v>2000</v>
      </c>
      <c r="D12" s="186"/>
      <c r="E12" s="186"/>
      <c r="F12" s="186"/>
      <c r="G12" s="186"/>
    </row>
    <row r="13" ht="20.45" customHeight="1" spans="1:7">
      <c r="A13" s="193">
        <v>8</v>
      </c>
      <c r="B13" s="196" t="s">
        <v>585</v>
      </c>
      <c r="C13" s="197">
        <v>3000</v>
      </c>
      <c r="D13" s="186"/>
      <c r="E13" s="186"/>
      <c r="F13" s="186"/>
      <c r="G13" s="186"/>
    </row>
    <row r="14" s="177" customFormat="1" ht="20.45" customHeight="1" spans="1:6">
      <c r="A14" s="193">
        <v>9</v>
      </c>
      <c r="B14" s="196" t="s">
        <v>586</v>
      </c>
      <c r="C14" s="197">
        <v>384</v>
      </c>
      <c r="D14" s="186"/>
      <c r="E14" s="186"/>
      <c r="F14" s="198"/>
    </row>
    <row r="15" s="177" customFormat="1" ht="20.45" customHeight="1" spans="1:6">
      <c r="A15" s="193">
        <v>10</v>
      </c>
      <c r="B15" s="196" t="s">
        <v>587</v>
      </c>
      <c r="C15" s="197">
        <v>200</v>
      </c>
      <c r="D15" s="186"/>
      <c r="E15" s="186"/>
      <c r="F15" s="198"/>
    </row>
    <row r="16" s="177" customFormat="1" ht="20.45" customHeight="1" spans="1:6">
      <c r="A16" s="193">
        <v>11</v>
      </c>
      <c r="B16" s="199" t="s">
        <v>588</v>
      </c>
      <c r="C16" s="200">
        <v>200</v>
      </c>
      <c r="D16" s="186"/>
      <c r="E16" s="186"/>
      <c r="F16" s="198"/>
    </row>
    <row r="17" ht="20.45" customHeight="1" spans="1:7">
      <c r="A17" s="193">
        <v>12</v>
      </c>
      <c r="B17" s="196" t="s">
        <v>589</v>
      </c>
      <c r="C17" s="197">
        <v>2673</v>
      </c>
      <c r="D17" s="186"/>
      <c r="E17" s="186"/>
      <c r="F17" s="186"/>
      <c r="G17" s="186"/>
    </row>
    <row r="18" ht="20.45" customHeight="1" spans="1:7">
      <c r="A18" s="193">
        <v>13</v>
      </c>
      <c r="B18" s="196" t="s">
        <v>590</v>
      </c>
      <c r="C18" s="197">
        <v>353</v>
      </c>
      <c r="D18" s="186"/>
      <c r="E18" s="186"/>
      <c r="F18" s="186"/>
      <c r="G18" s="186"/>
    </row>
    <row r="19" ht="20.45" customHeight="1" spans="1:7">
      <c r="A19" s="193">
        <v>14</v>
      </c>
      <c r="B19" s="196" t="s">
        <v>591</v>
      </c>
      <c r="C19" s="197">
        <v>200</v>
      </c>
      <c r="D19" s="186"/>
      <c r="E19" s="186"/>
      <c r="F19" s="186"/>
      <c r="G19" s="186"/>
    </row>
    <row r="20" ht="20.45" customHeight="1" spans="1:7">
      <c r="A20" s="193">
        <v>15</v>
      </c>
      <c r="B20" s="196" t="s">
        <v>592</v>
      </c>
      <c r="C20" s="197">
        <v>343</v>
      </c>
      <c r="D20" s="186"/>
      <c r="E20" s="186"/>
      <c r="F20" s="186"/>
      <c r="G20" s="186"/>
    </row>
    <row r="21" s="179" customFormat="1" ht="20.45" customHeight="1" spans="1:7">
      <c r="A21" s="193">
        <v>16</v>
      </c>
      <c r="B21" s="196" t="s">
        <v>593</v>
      </c>
      <c r="C21" s="197">
        <v>80</v>
      </c>
      <c r="D21" s="201"/>
      <c r="E21" s="201"/>
      <c r="F21" s="201"/>
      <c r="G21" s="201"/>
    </row>
    <row r="22" s="179" customFormat="1" ht="20.45" customHeight="1" spans="1:7">
      <c r="A22" s="193">
        <v>17</v>
      </c>
      <c r="B22" s="196" t="s">
        <v>594</v>
      </c>
      <c r="C22" s="197">
        <v>100</v>
      </c>
      <c r="D22" s="201"/>
      <c r="E22" s="201"/>
      <c r="F22" s="201"/>
      <c r="G22" s="201"/>
    </row>
    <row r="23" s="179" customFormat="1" ht="20.45" customHeight="1" spans="1:7">
      <c r="A23" s="193">
        <v>18</v>
      </c>
      <c r="B23" s="196" t="s">
        <v>595</v>
      </c>
      <c r="C23" s="197">
        <v>175</v>
      </c>
      <c r="D23" s="201"/>
      <c r="E23" s="201"/>
      <c r="F23" s="201"/>
      <c r="G23" s="201"/>
    </row>
    <row r="24" s="179" customFormat="1" ht="20.45" customHeight="1" spans="1:7">
      <c r="A24" s="193">
        <v>19</v>
      </c>
      <c r="B24" s="202" t="s">
        <v>596</v>
      </c>
      <c r="C24" s="203">
        <v>160</v>
      </c>
      <c r="D24" s="201"/>
      <c r="E24" s="201"/>
      <c r="F24" s="201"/>
      <c r="G24" s="201"/>
    </row>
    <row r="25" ht="20.45" customHeight="1" spans="1:7">
      <c r="A25" s="193">
        <v>20</v>
      </c>
      <c r="B25" s="196" t="s">
        <v>597</v>
      </c>
      <c r="C25" s="197">
        <v>95</v>
      </c>
      <c r="D25" s="186"/>
      <c r="E25" s="186"/>
      <c r="F25" s="186"/>
      <c r="G25" s="186"/>
    </row>
    <row r="26" ht="20.45" customHeight="1" spans="1:7">
      <c r="A26" s="193">
        <v>21</v>
      </c>
      <c r="B26" s="196" t="s">
        <v>598</v>
      </c>
      <c r="C26" s="197">
        <v>14000</v>
      </c>
      <c r="D26" s="186"/>
      <c r="E26" s="186"/>
      <c r="F26" s="204"/>
      <c r="G26" s="204"/>
    </row>
    <row r="27" ht="20.45" customHeight="1" spans="1:7">
      <c r="A27" s="193">
        <v>22</v>
      </c>
      <c r="B27" s="196" t="s">
        <v>599</v>
      </c>
      <c r="C27" s="197">
        <v>990</v>
      </c>
      <c r="D27" s="186"/>
      <c r="E27" s="186"/>
      <c r="F27" s="205"/>
      <c r="G27" s="205"/>
    </row>
    <row r="28" ht="20.45" customHeight="1" spans="1:7">
      <c r="A28" s="193">
        <v>23</v>
      </c>
      <c r="B28" s="196" t="s">
        <v>600</v>
      </c>
      <c r="C28" s="197">
        <v>125</v>
      </c>
      <c r="D28" s="186"/>
      <c r="E28" s="186"/>
      <c r="F28" s="186"/>
      <c r="G28" s="186"/>
    </row>
    <row r="29" ht="20.45" customHeight="1" spans="1:7">
      <c r="A29" s="193">
        <v>24</v>
      </c>
      <c r="B29" s="196" t="s">
        <v>601</v>
      </c>
      <c r="C29" s="197">
        <v>9676</v>
      </c>
      <c r="D29" s="186"/>
      <c r="E29" s="186"/>
      <c r="F29" s="186"/>
      <c r="G29" s="186"/>
    </row>
    <row r="30" ht="20.45" customHeight="1" spans="1:7">
      <c r="A30" s="193">
        <v>25</v>
      </c>
      <c r="B30" s="196" t="s">
        <v>602</v>
      </c>
      <c r="C30" s="197">
        <v>67</v>
      </c>
      <c r="D30" s="205"/>
      <c r="E30" s="186"/>
      <c r="F30" s="186"/>
      <c r="G30" s="186"/>
    </row>
    <row r="31" ht="20.45" customHeight="1" spans="1:7">
      <c r="A31" s="193">
        <v>26</v>
      </c>
      <c r="B31" s="206" t="s">
        <v>603</v>
      </c>
      <c r="C31" s="207">
        <v>50</v>
      </c>
      <c r="D31" s="205"/>
      <c r="E31" s="186"/>
      <c r="F31" s="186"/>
      <c r="G31" s="186"/>
    </row>
    <row r="32" ht="20.45" customHeight="1" spans="1:7">
      <c r="A32" s="193">
        <v>27</v>
      </c>
      <c r="B32" s="208" t="s">
        <v>604</v>
      </c>
      <c r="C32" s="209">
        <v>180</v>
      </c>
      <c r="D32" s="186"/>
      <c r="E32" s="186"/>
      <c r="F32" s="186"/>
      <c r="G32" s="186"/>
    </row>
    <row r="33" ht="20.45" customHeight="1" spans="1:7">
      <c r="A33" s="193">
        <v>28</v>
      </c>
      <c r="B33" s="208" t="s">
        <v>605</v>
      </c>
      <c r="C33" s="209">
        <v>320</v>
      </c>
      <c r="D33" s="186"/>
      <c r="E33" s="186"/>
      <c r="F33" s="186"/>
      <c r="G33" s="186"/>
    </row>
    <row r="34" ht="20.45" customHeight="1" spans="1:7">
      <c r="A34" s="193">
        <v>29</v>
      </c>
      <c r="B34" s="208" t="s">
        <v>606</v>
      </c>
      <c r="C34" s="207">
        <v>432</v>
      </c>
      <c r="D34" s="186"/>
      <c r="E34" s="186"/>
      <c r="F34" s="186"/>
      <c r="G34" s="186"/>
    </row>
    <row r="35" ht="20.45" customHeight="1" spans="1:7">
      <c r="A35" s="193">
        <v>30</v>
      </c>
      <c r="B35" s="208" t="s">
        <v>607</v>
      </c>
      <c r="C35" s="207">
        <v>100</v>
      </c>
      <c r="D35" s="186"/>
      <c r="E35" s="186"/>
      <c r="F35" s="186"/>
      <c r="G35" s="186"/>
    </row>
    <row r="36" ht="20.45" customHeight="1" spans="1:7">
      <c r="A36" s="193">
        <v>31</v>
      </c>
      <c r="B36" s="208" t="s">
        <v>608</v>
      </c>
      <c r="C36" s="207">
        <v>100</v>
      </c>
      <c r="D36" s="186"/>
      <c r="E36" s="186"/>
      <c r="F36" s="186"/>
      <c r="G36" s="186"/>
    </row>
    <row r="37" ht="20.45" customHeight="1" spans="1:7">
      <c r="A37" s="193">
        <v>32</v>
      </c>
      <c r="B37" s="208" t="s">
        <v>609</v>
      </c>
      <c r="C37" s="207">
        <v>90</v>
      </c>
      <c r="D37" s="186"/>
      <c r="E37" s="186"/>
      <c r="F37" s="186"/>
      <c r="G37" s="186"/>
    </row>
    <row r="38" ht="20.45" customHeight="1" spans="1:7">
      <c r="A38" s="193">
        <v>33</v>
      </c>
      <c r="B38" s="208" t="s">
        <v>610</v>
      </c>
      <c r="C38" s="207">
        <v>52</v>
      </c>
      <c r="D38" s="186"/>
      <c r="E38" s="186"/>
      <c r="F38" s="186"/>
      <c r="G38" s="186"/>
    </row>
    <row r="39" ht="20.45" customHeight="1" spans="1:7">
      <c r="A39" s="193">
        <v>34</v>
      </c>
      <c r="B39" s="208" t="s">
        <v>611</v>
      </c>
      <c r="C39" s="207">
        <v>377</v>
      </c>
      <c r="D39" s="186"/>
      <c r="E39" s="186"/>
      <c r="F39" s="186"/>
      <c r="G39" s="186"/>
    </row>
    <row r="40" ht="20.45" customHeight="1" spans="1:7">
      <c r="A40" s="193">
        <v>35</v>
      </c>
      <c r="B40" s="196" t="s">
        <v>612</v>
      </c>
      <c r="C40" s="207">
        <v>25</v>
      </c>
      <c r="D40" s="186"/>
      <c r="E40" s="186"/>
      <c r="F40" s="186"/>
      <c r="G40" s="186"/>
    </row>
    <row r="41" ht="20.45" customHeight="1" spans="1:7">
      <c r="A41" s="193">
        <v>36</v>
      </c>
      <c r="B41" s="196" t="s">
        <v>613</v>
      </c>
      <c r="C41" s="207">
        <v>30</v>
      </c>
      <c r="D41" s="186"/>
      <c r="E41" s="186"/>
      <c r="F41" s="186"/>
      <c r="G41" s="186"/>
    </row>
    <row r="42" ht="20.45" customHeight="1" spans="1:7">
      <c r="A42" s="193">
        <v>37</v>
      </c>
      <c r="B42" s="196" t="s">
        <v>614</v>
      </c>
      <c r="C42" s="207">
        <v>55</v>
      </c>
      <c r="D42" s="186"/>
      <c r="E42" s="186"/>
      <c r="F42" s="186"/>
      <c r="G42" s="186"/>
    </row>
    <row r="43" ht="20.45" customHeight="1" spans="1:7">
      <c r="A43" s="193">
        <v>38</v>
      </c>
      <c r="B43" s="196" t="s">
        <v>615</v>
      </c>
      <c r="C43" s="207">
        <v>10</v>
      </c>
      <c r="D43" s="186"/>
      <c r="E43" s="186"/>
      <c r="F43" s="186"/>
      <c r="G43" s="186"/>
    </row>
    <row r="44" ht="20.45" customHeight="1" spans="1:7">
      <c r="A44" s="193">
        <v>39</v>
      </c>
      <c r="B44" s="196" t="s">
        <v>616</v>
      </c>
      <c r="C44" s="207">
        <v>15</v>
      </c>
      <c r="D44" s="186"/>
      <c r="E44" s="186"/>
      <c r="F44" s="186"/>
      <c r="G44" s="186"/>
    </row>
    <row r="45" ht="20.45" customHeight="1" spans="1:7">
      <c r="A45" s="193">
        <v>40</v>
      </c>
      <c r="B45" s="196" t="s">
        <v>617</v>
      </c>
      <c r="C45" s="207">
        <v>50</v>
      </c>
      <c r="D45" s="186"/>
      <c r="E45" s="186"/>
      <c r="F45" s="186"/>
      <c r="G45" s="186"/>
    </row>
    <row r="46" ht="20.45" customHeight="1" spans="1:7">
      <c r="A46" s="193">
        <v>41</v>
      </c>
      <c r="B46" s="210" t="s">
        <v>618</v>
      </c>
      <c r="C46" s="207">
        <v>653</v>
      </c>
      <c r="D46" s="186"/>
      <c r="E46" s="186"/>
      <c r="F46" s="186"/>
      <c r="G46" s="186"/>
    </row>
    <row r="47" ht="20.45" customHeight="1" spans="1:7">
      <c r="A47" s="193">
        <v>42</v>
      </c>
      <c r="B47" s="211" t="s">
        <v>619</v>
      </c>
      <c r="C47" s="212">
        <v>35</v>
      </c>
      <c r="D47" s="186"/>
      <c r="E47" s="186"/>
      <c r="F47" s="186"/>
      <c r="G47" s="186"/>
    </row>
    <row r="48" s="177" customFormat="1" ht="20.45" customHeight="1" spans="1:3">
      <c r="A48" s="193">
        <v>43</v>
      </c>
      <c r="B48" s="208" t="s">
        <v>620</v>
      </c>
      <c r="C48" s="197">
        <v>80</v>
      </c>
    </row>
    <row r="49" ht="20.45" customHeight="1" spans="1:7">
      <c r="A49" s="193">
        <v>44</v>
      </c>
      <c r="B49" s="196" t="s">
        <v>621</v>
      </c>
      <c r="C49" s="197">
        <v>170</v>
      </c>
      <c r="D49" s="186"/>
      <c r="E49" s="186"/>
      <c r="F49" s="186"/>
      <c r="G49" s="186"/>
    </row>
    <row r="50" ht="20.45" customHeight="1" spans="1:7">
      <c r="A50" s="193">
        <v>45</v>
      </c>
      <c r="B50" s="196" t="s">
        <v>622</v>
      </c>
      <c r="C50" s="207">
        <v>50</v>
      </c>
      <c r="D50" s="186"/>
      <c r="E50" s="186"/>
      <c r="F50" s="186"/>
      <c r="G50" s="186"/>
    </row>
    <row r="51" ht="20.45" customHeight="1" spans="1:7">
      <c r="A51" s="193">
        <v>46</v>
      </c>
      <c r="B51" s="196" t="s">
        <v>623</v>
      </c>
      <c r="C51" s="207">
        <v>70</v>
      </c>
      <c r="D51" s="186"/>
      <c r="E51" s="186"/>
      <c r="F51" s="186"/>
      <c r="G51" s="186"/>
    </row>
    <row r="52" ht="20.45" customHeight="1" spans="1:7">
      <c r="A52" s="193">
        <v>47</v>
      </c>
      <c r="B52" s="196" t="s">
        <v>624</v>
      </c>
      <c r="C52" s="207">
        <v>17</v>
      </c>
      <c r="D52" s="186"/>
      <c r="E52" s="186"/>
      <c r="F52" s="186"/>
      <c r="G52" s="186"/>
    </row>
    <row r="53" ht="20.45" customHeight="1" spans="1:7">
      <c r="A53" s="193">
        <v>48</v>
      </c>
      <c r="B53" s="196" t="s">
        <v>625</v>
      </c>
      <c r="C53" s="213">
        <v>306</v>
      </c>
      <c r="D53" s="186"/>
      <c r="E53" s="186"/>
      <c r="F53" s="186"/>
      <c r="G53" s="186"/>
    </row>
    <row r="54" ht="20.45" customHeight="1" spans="1:7">
      <c r="A54" s="193">
        <v>49</v>
      </c>
      <c r="B54" s="196" t="s">
        <v>626</v>
      </c>
      <c r="C54" s="213">
        <v>1800</v>
      </c>
      <c r="D54" s="186"/>
      <c r="E54" s="186"/>
      <c r="F54" s="186"/>
      <c r="G54" s="186"/>
    </row>
    <row r="55" ht="20.45" customHeight="1" spans="1:7">
      <c r="A55" s="193">
        <v>50</v>
      </c>
      <c r="B55" s="196" t="s">
        <v>627</v>
      </c>
      <c r="C55" s="213">
        <v>8000</v>
      </c>
      <c r="D55" s="186"/>
      <c r="E55" s="186"/>
      <c r="F55" s="186"/>
      <c r="G55" s="186"/>
    </row>
    <row r="56" ht="20.45" customHeight="1" spans="1:7">
      <c r="A56" s="193">
        <v>51</v>
      </c>
      <c r="B56" s="214" t="s">
        <v>628</v>
      </c>
      <c r="C56" s="207">
        <v>1584</v>
      </c>
      <c r="D56" s="186"/>
      <c r="E56" s="186"/>
      <c r="F56" s="186"/>
      <c r="G56" s="186"/>
    </row>
    <row r="57" ht="20.45" customHeight="1" spans="1:7">
      <c r="A57" s="193">
        <v>52</v>
      </c>
      <c r="B57" s="214" t="s">
        <v>629</v>
      </c>
      <c r="C57" s="207">
        <v>306</v>
      </c>
      <c r="D57" s="186"/>
      <c r="E57" s="186"/>
      <c r="F57" s="186"/>
      <c r="G57" s="186"/>
    </row>
    <row r="58" ht="20.45" customHeight="1" spans="1:7">
      <c r="A58" s="193">
        <v>53</v>
      </c>
      <c r="B58" s="215" t="s">
        <v>630</v>
      </c>
      <c r="C58" s="200">
        <v>1200</v>
      </c>
      <c r="D58" s="186"/>
      <c r="E58" s="186"/>
      <c r="F58" s="186"/>
      <c r="G58" s="186"/>
    </row>
    <row r="59" ht="20.45" customHeight="1" spans="1:7">
      <c r="A59" s="193">
        <v>54</v>
      </c>
      <c r="B59" s="215" t="s">
        <v>631</v>
      </c>
      <c r="C59" s="200">
        <v>3600</v>
      </c>
      <c r="D59" s="186"/>
      <c r="E59" s="186"/>
      <c r="F59" s="186"/>
      <c r="G59" s="186"/>
    </row>
    <row r="60" ht="20.45" customHeight="1" spans="1:7">
      <c r="A60" s="193">
        <v>55</v>
      </c>
      <c r="B60" s="216" t="s">
        <v>632</v>
      </c>
      <c r="C60" s="217">
        <v>1000</v>
      </c>
      <c r="D60" s="186"/>
      <c r="E60" s="186"/>
      <c r="F60" s="186"/>
      <c r="G60" s="186"/>
    </row>
    <row r="61" ht="20.45" customHeight="1" spans="1:7">
      <c r="A61" s="193">
        <v>56</v>
      </c>
      <c r="B61" s="218" t="s">
        <v>633</v>
      </c>
      <c r="C61" s="219">
        <v>150</v>
      </c>
      <c r="D61" s="186"/>
      <c r="E61" s="186"/>
      <c r="F61" s="186"/>
      <c r="G61" s="186"/>
    </row>
    <row r="62" ht="20.45" customHeight="1" spans="1:7">
      <c r="A62" s="193">
        <v>57</v>
      </c>
      <c r="B62" s="214" t="s">
        <v>634</v>
      </c>
      <c r="C62" s="207">
        <v>600</v>
      </c>
      <c r="D62" s="186"/>
      <c r="E62" s="186"/>
      <c r="F62" s="186"/>
      <c r="G62" s="186"/>
    </row>
    <row r="63" ht="20.45" customHeight="1" spans="1:7">
      <c r="A63" s="193">
        <v>58</v>
      </c>
      <c r="B63" s="214" t="s">
        <v>635</v>
      </c>
      <c r="C63" s="207">
        <v>93</v>
      </c>
      <c r="D63" s="186"/>
      <c r="E63" s="186"/>
      <c r="F63" s="186"/>
      <c r="G63" s="186"/>
    </row>
    <row r="64" ht="20.45" customHeight="1" spans="1:7">
      <c r="A64" s="193">
        <v>59</v>
      </c>
      <c r="B64" s="214" t="s">
        <v>636</v>
      </c>
      <c r="C64" s="207">
        <v>64</v>
      </c>
      <c r="D64" s="186"/>
      <c r="E64" s="186"/>
      <c r="F64" s="186"/>
      <c r="G64" s="186"/>
    </row>
    <row r="65" ht="20.45" customHeight="1" spans="1:7">
      <c r="A65" s="193">
        <v>60</v>
      </c>
      <c r="B65" s="214" t="s">
        <v>637</v>
      </c>
      <c r="C65" s="207">
        <v>500</v>
      </c>
      <c r="D65" s="186"/>
      <c r="E65" s="186"/>
      <c r="F65" s="186"/>
      <c r="G65" s="186"/>
    </row>
    <row r="66" ht="20.45" customHeight="1" spans="1:7">
      <c r="A66" s="193">
        <v>61</v>
      </c>
      <c r="B66" s="214" t="s">
        <v>638</v>
      </c>
      <c r="C66" s="207">
        <v>200</v>
      </c>
      <c r="D66" s="186"/>
      <c r="E66" s="186"/>
      <c r="F66" s="186"/>
      <c r="G66" s="186"/>
    </row>
    <row r="67" ht="30" customHeight="1" spans="1:7">
      <c r="A67" s="193">
        <v>62</v>
      </c>
      <c r="B67" s="220" t="s">
        <v>639</v>
      </c>
      <c r="C67" s="207">
        <v>240</v>
      </c>
      <c r="D67" s="186"/>
      <c r="E67" s="186"/>
      <c r="F67" s="186"/>
      <c r="G67" s="186"/>
    </row>
    <row r="68" ht="20.45" customHeight="1" spans="1:7">
      <c r="A68" s="193">
        <v>63</v>
      </c>
      <c r="B68" s="221" t="s">
        <v>640</v>
      </c>
      <c r="C68" s="222">
        <v>750</v>
      </c>
      <c r="D68" s="186"/>
      <c r="E68" s="186"/>
      <c r="F68" s="186"/>
      <c r="G68" s="186"/>
    </row>
    <row r="69" ht="20.45" customHeight="1" spans="1:7">
      <c r="A69" s="193">
        <v>64</v>
      </c>
      <c r="B69" s="196" t="s">
        <v>641</v>
      </c>
      <c r="C69" s="207">
        <v>55.6</v>
      </c>
      <c r="D69" s="186"/>
      <c r="E69" s="186"/>
      <c r="F69" s="186"/>
      <c r="G69" s="186"/>
    </row>
    <row r="70" ht="20.45" customHeight="1" spans="1:7">
      <c r="A70" s="193">
        <v>65</v>
      </c>
      <c r="B70" s="196" t="s">
        <v>642</v>
      </c>
      <c r="C70" s="207">
        <v>443</v>
      </c>
      <c r="D70" s="186"/>
      <c r="E70" s="186"/>
      <c r="F70" s="186"/>
      <c r="G70" s="186"/>
    </row>
    <row r="71" ht="20.45" customHeight="1" spans="1:7">
      <c r="A71" s="193">
        <v>66</v>
      </c>
      <c r="B71" s="196" t="s">
        <v>643</v>
      </c>
      <c r="C71" s="213">
        <v>102</v>
      </c>
      <c r="D71" s="186"/>
      <c r="E71" s="186"/>
      <c r="F71" s="186"/>
      <c r="G71" s="186"/>
    </row>
    <row r="72" ht="20.45" customHeight="1" spans="1:7">
      <c r="A72" s="193">
        <v>67</v>
      </c>
      <c r="B72" s="196" t="s">
        <v>644</v>
      </c>
      <c r="C72" s="213">
        <v>116.4</v>
      </c>
      <c r="D72" s="186"/>
      <c r="E72" s="186"/>
      <c r="F72" s="186"/>
      <c r="G72" s="186"/>
    </row>
    <row r="73" ht="20.45" customHeight="1" spans="1:7">
      <c r="A73" s="193">
        <v>68</v>
      </c>
      <c r="B73" s="210" t="s">
        <v>645</v>
      </c>
      <c r="C73" s="213">
        <v>141</v>
      </c>
      <c r="D73" s="186"/>
      <c r="E73" s="186"/>
      <c r="F73" s="186"/>
      <c r="G73" s="186"/>
    </row>
    <row r="74" ht="20.45" customHeight="1" spans="1:7">
      <c r="A74" s="193">
        <v>69</v>
      </c>
      <c r="B74" s="196" t="s">
        <v>646</v>
      </c>
      <c r="C74" s="213">
        <v>20</v>
      </c>
      <c r="D74" s="186"/>
      <c r="E74" s="186"/>
      <c r="F74" s="186"/>
      <c r="G74" s="186"/>
    </row>
    <row r="75" ht="20.45" customHeight="1" spans="1:7">
      <c r="A75" s="193">
        <v>70</v>
      </c>
      <c r="B75" s="196" t="s">
        <v>647</v>
      </c>
      <c r="C75" s="207">
        <v>611</v>
      </c>
      <c r="D75" s="186"/>
      <c r="E75" s="186"/>
      <c r="F75" s="186"/>
      <c r="G75" s="186"/>
    </row>
    <row r="76" ht="20.45" customHeight="1" spans="1:7">
      <c r="A76" s="193">
        <v>71</v>
      </c>
      <c r="B76" s="196" t="s">
        <v>648</v>
      </c>
      <c r="C76" s="207">
        <v>55</v>
      </c>
      <c r="D76" s="186"/>
      <c r="E76" s="186"/>
      <c r="F76" s="186"/>
      <c r="G76" s="186"/>
    </row>
    <row r="77" ht="20.45" customHeight="1" spans="1:7">
      <c r="A77" s="193">
        <v>72</v>
      </c>
      <c r="B77" s="196" t="s">
        <v>649</v>
      </c>
      <c r="C77" s="207">
        <v>100</v>
      </c>
      <c r="D77" s="186"/>
      <c r="E77" s="186"/>
      <c r="F77" s="186"/>
      <c r="G77" s="186"/>
    </row>
    <row r="78" ht="20.45" customHeight="1" spans="1:7">
      <c r="A78" s="193">
        <v>73</v>
      </c>
      <c r="B78" s="210" t="s">
        <v>650</v>
      </c>
      <c r="C78" s="207">
        <v>34</v>
      </c>
      <c r="D78" s="186"/>
      <c r="E78" s="186"/>
      <c r="F78" s="186"/>
      <c r="G78" s="186"/>
    </row>
    <row r="79" ht="20.45" customHeight="1" spans="1:7">
      <c r="A79" s="193">
        <v>74</v>
      </c>
      <c r="B79" s="196" t="s">
        <v>651</v>
      </c>
      <c r="C79" s="207">
        <v>15</v>
      </c>
      <c r="D79" s="186"/>
      <c r="E79" s="186"/>
      <c r="F79" s="186"/>
      <c r="G79" s="186"/>
    </row>
    <row r="80" ht="20.45" customHeight="1" spans="1:7">
      <c r="A80" s="193">
        <v>75</v>
      </c>
      <c r="B80" s="210" t="s">
        <v>652</v>
      </c>
      <c r="C80" s="207">
        <v>850</v>
      </c>
      <c r="D80" s="186"/>
      <c r="E80" s="186"/>
      <c r="F80" s="186"/>
      <c r="G80" s="186"/>
    </row>
    <row r="81" ht="20.45" customHeight="1" spans="1:7">
      <c r="A81" s="193">
        <v>76</v>
      </c>
      <c r="B81" s="223" t="s">
        <v>653</v>
      </c>
      <c r="C81" s="222">
        <v>35</v>
      </c>
      <c r="D81" s="186"/>
      <c r="E81" s="186"/>
      <c r="F81" s="186"/>
      <c r="G81" s="186"/>
    </row>
    <row r="82" ht="20.45" customHeight="1" spans="1:7">
      <c r="A82" s="193">
        <v>77</v>
      </c>
      <c r="B82" s="210" t="s">
        <v>654</v>
      </c>
      <c r="C82" s="222">
        <v>60</v>
      </c>
      <c r="D82" s="186"/>
      <c r="E82" s="186"/>
      <c r="F82" s="186"/>
      <c r="G82" s="186"/>
    </row>
    <row r="83" ht="20.45" customHeight="1" spans="1:7">
      <c r="A83" s="193">
        <v>78</v>
      </c>
      <c r="B83" s="210" t="s">
        <v>655</v>
      </c>
      <c r="C83" s="207">
        <v>100</v>
      </c>
      <c r="D83" s="186"/>
      <c r="E83" s="186"/>
      <c r="F83" s="186"/>
      <c r="G83" s="186"/>
    </row>
    <row r="84" ht="20.45" customHeight="1" spans="1:7">
      <c r="A84" s="193">
        <v>79</v>
      </c>
      <c r="B84" s="196" t="s">
        <v>656</v>
      </c>
      <c r="C84" s="207">
        <v>1200</v>
      </c>
      <c r="D84" s="186"/>
      <c r="E84" s="186"/>
      <c r="F84" s="186"/>
      <c r="G84" s="186"/>
    </row>
    <row r="85" ht="20.45" customHeight="1" spans="1:7">
      <c r="A85" s="193">
        <v>80</v>
      </c>
      <c r="B85" s="196" t="s">
        <v>657</v>
      </c>
      <c r="C85" s="207">
        <v>653</v>
      </c>
      <c r="D85" s="186"/>
      <c r="E85" s="186"/>
      <c r="F85" s="186"/>
      <c r="G85" s="186"/>
    </row>
    <row r="86" ht="20.45" customHeight="1" spans="1:7">
      <c r="A86" s="193">
        <v>81</v>
      </c>
      <c r="B86" s="196" t="s">
        <v>658</v>
      </c>
      <c r="C86" s="207">
        <v>25.2</v>
      </c>
      <c r="D86" s="186"/>
      <c r="E86" s="186"/>
      <c r="F86" s="186"/>
      <c r="G86" s="186"/>
    </row>
    <row r="87" ht="20.45" customHeight="1" spans="1:7">
      <c r="A87" s="193">
        <v>82</v>
      </c>
      <c r="B87" s="196" t="s">
        <v>659</v>
      </c>
      <c r="C87" s="207">
        <v>52</v>
      </c>
      <c r="D87" s="186"/>
      <c r="E87" s="186"/>
      <c r="F87" s="186"/>
      <c r="G87" s="186"/>
    </row>
    <row r="88" ht="20.45" customHeight="1" spans="1:7">
      <c r="A88" s="193">
        <v>83</v>
      </c>
      <c r="B88" s="196" t="s">
        <v>660</v>
      </c>
      <c r="C88" s="207">
        <v>600</v>
      </c>
      <c r="D88" s="186"/>
      <c r="E88" s="186"/>
      <c r="F88" s="186"/>
      <c r="G88" s="186"/>
    </row>
    <row r="89" ht="20.45" customHeight="1" spans="1:7">
      <c r="A89" s="193">
        <v>84</v>
      </c>
      <c r="B89" s="196" t="s">
        <v>661</v>
      </c>
      <c r="C89" s="207">
        <v>200</v>
      </c>
      <c r="D89" s="186"/>
      <c r="E89" s="186"/>
      <c r="F89" s="186"/>
      <c r="G89" s="186"/>
    </row>
    <row r="90" ht="20.45" customHeight="1" spans="1:7">
      <c r="A90" s="193">
        <v>85</v>
      </c>
      <c r="B90" s="208" t="s">
        <v>662</v>
      </c>
      <c r="C90" s="207">
        <v>1883</v>
      </c>
      <c r="D90" s="186"/>
      <c r="E90" s="186"/>
      <c r="F90" s="186"/>
      <c r="G90" s="186"/>
    </row>
    <row r="91" ht="20.45" customHeight="1" spans="1:7">
      <c r="A91" s="193">
        <v>86</v>
      </c>
      <c r="B91" s="208" t="s">
        <v>663</v>
      </c>
      <c r="C91" s="207">
        <v>128</v>
      </c>
      <c r="D91" s="186"/>
      <c r="E91" s="186"/>
      <c r="F91" s="186"/>
      <c r="G91" s="186"/>
    </row>
    <row r="92" ht="20.45" customHeight="1" spans="1:7">
      <c r="A92" s="193">
        <v>87</v>
      </c>
      <c r="B92" s="208" t="s">
        <v>664</v>
      </c>
      <c r="C92" s="207">
        <v>86</v>
      </c>
      <c r="D92" s="186"/>
      <c r="E92" s="186"/>
      <c r="F92" s="186"/>
      <c r="G92" s="186"/>
    </row>
    <row r="93" ht="20.45" customHeight="1" spans="1:7">
      <c r="A93" s="193">
        <v>88</v>
      </c>
      <c r="B93" s="208" t="s">
        <v>665</v>
      </c>
      <c r="C93" s="207">
        <v>1753</v>
      </c>
      <c r="D93" s="186"/>
      <c r="E93" s="186"/>
      <c r="F93" s="186"/>
      <c r="G93" s="186"/>
    </row>
    <row r="94" ht="20.45" customHeight="1" spans="1:7">
      <c r="A94" s="193">
        <v>89</v>
      </c>
      <c r="B94" s="196" t="s">
        <v>666</v>
      </c>
      <c r="C94" s="207">
        <v>100</v>
      </c>
      <c r="D94" s="186"/>
      <c r="E94" s="186"/>
      <c r="F94" s="186"/>
      <c r="G94" s="186"/>
    </row>
    <row r="95" ht="20.45" customHeight="1" spans="1:7">
      <c r="A95" s="193">
        <v>90</v>
      </c>
      <c r="B95" s="196" t="s">
        <v>667</v>
      </c>
      <c r="C95" s="207">
        <v>70</v>
      </c>
      <c r="D95" s="186"/>
      <c r="E95" s="186"/>
      <c r="F95" s="186"/>
      <c r="G95" s="186"/>
    </row>
    <row r="96" ht="20.45" customHeight="1" spans="1:7">
      <c r="A96" s="193">
        <v>91</v>
      </c>
      <c r="B96" s="196" t="s">
        <v>668</v>
      </c>
      <c r="C96" s="207">
        <v>120</v>
      </c>
      <c r="D96" s="186"/>
      <c r="E96" s="186"/>
      <c r="F96" s="186"/>
      <c r="G96" s="186"/>
    </row>
    <row r="97" ht="20.45" customHeight="1" spans="1:7">
      <c r="A97" s="193">
        <v>92</v>
      </c>
      <c r="B97" s="224" t="s">
        <v>669</v>
      </c>
      <c r="C97" s="217">
        <v>100</v>
      </c>
      <c r="D97" s="186"/>
      <c r="E97" s="186"/>
      <c r="F97" s="186"/>
      <c r="G97" s="186"/>
    </row>
    <row r="98" spans="4:7">
      <c r="D98" s="186"/>
      <c r="E98" s="186"/>
      <c r="F98" s="186"/>
      <c r="G98" s="186"/>
    </row>
    <row r="99" spans="4:7">
      <c r="D99" s="186"/>
      <c r="E99" s="186"/>
      <c r="F99" s="186"/>
      <c r="G99" s="186"/>
    </row>
    <row r="100" spans="4:7">
      <c r="D100" s="186"/>
      <c r="E100" s="186"/>
      <c r="F100" s="186"/>
      <c r="G100" s="186"/>
    </row>
    <row r="101" spans="4:7">
      <c r="D101" s="186"/>
      <c r="E101" s="186"/>
      <c r="F101" s="186"/>
      <c r="G101" s="186"/>
    </row>
    <row r="102" spans="4:7">
      <c r="D102" s="186"/>
      <c r="E102" s="186"/>
      <c r="F102" s="186"/>
      <c r="G102" s="186"/>
    </row>
    <row r="103" spans="4:7">
      <c r="D103" s="186"/>
      <c r="E103" s="186"/>
      <c r="F103" s="186"/>
      <c r="G103" s="186"/>
    </row>
    <row r="104" spans="4:7">
      <c r="D104" s="186"/>
      <c r="E104" s="186"/>
      <c r="F104" s="186"/>
      <c r="G104" s="186"/>
    </row>
    <row r="105" spans="4:7">
      <c r="D105" s="186"/>
      <c r="E105" s="186"/>
      <c r="F105" s="186"/>
      <c r="G105" s="186"/>
    </row>
    <row r="106" spans="4:7">
      <c r="D106" s="186"/>
      <c r="E106" s="186"/>
      <c r="F106" s="186"/>
      <c r="G106" s="186"/>
    </row>
    <row r="107" spans="4:7">
      <c r="D107" s="186"/>
      <c r="E107" s="186"/>
      <c r="F107" s="186"/>
      <c r="G107" s="186"/>
    </row>
    <row r="108" spans="4:7">
      <c r="D108" s="186"/>
      <c r="E108" s="186"/>
      <c r="F108" s="186"/>
      <c r="G108" s="186"/>
    </row>
    <row r="109" spans="4:7">
      <c r="D109" s="186"/>
      <c r="E109" s="186"/>
      <c r="F109" s="186"/>
      <c r="G109" s="186"/>
    </row>
    <row r="110" spans="4:7">
      <c r="D110" s="186"/>
      <c r="E110" s="186"/>
      <c r="F110" s="186"/>
      <c r="G110" s="186"/>
    </row>
    <row r="111" spans="4:7">
      <c r="D111" s="186"/>
      <c r="E111" s="186"/>
      <c r="F111" s="186"/>
      <c r="G111" s="186"/>
    </row>
    <row r="112" spans="4:7">
      <c r="D112" s="186"/>
      <c r="E112" s="186"/>
      <c r="F112" s="186"/>
      <c r="G112" s="186"/>
    </row>
    <row r="113" spans="4:7">
      <c r="D113" s="186"/>
      <c r="E113" s="186"/>
      <c r="F113" s="186"/>
      <c r="G113" s="186"/>
    </row>
    <row r="114" spans="4:7">
      <c r="D114" s="186"/>
      <c r="E114" s="186"/>
      <c r="F114" s="186"/>
      <c r="G114" s="186"/>
    </row>
    <row r="115" spans="4:7">
      <c r="D115" s="186"/>
      <c r="E115" s="186"/>
      <c r="F115" s="186"/>
      <c r="G115" s="186"/>
    </row>
    <row r="116" spans="4:7">
      <c r="D116" s="186"/>
      <c r="E116" s="186"/>
      <c r="F116" s="186"/>
      <c r="G116" s="186"/>
    </row>
    <row r="117" spans="4:7">
      <c r="D117" s="186"/>
      <c r="E117" s="186"/>
      <c r="F117" s="186"/>
      <c r="G117" s="186"/>
    </row>
    <row r="118" spans="4:7">
      <c r="D118" s="186"/>
      <c r="E118" s="186"/>
      <c r="F118" s="186"/>
      <c r="G118" s="186"/>
    </row>
    <row r="119" spans="4:7">
      <c r="D119" s="186"/>
      <c r="E119" s="186"/>
      <c r="F119" s="186"/>
      <c r="G119" s="186"/>
    </row>
    <row r="120" spans="4:7">
      <c r="D120" s="186"/>
      <c r="E120" s="186"/>
      <c r="F120" s="186"/>
      <c r="G120" s="186"/>
    </row>
    <row r="121" spans="4:7">
      <c r="D121" s="186"/>
      <c r="E121" s="186"/>
      <c r="F121" s="186"/>
      <c r="G121" s="186"/>
    </row>
    <row r="122" spans="4:7">
      <c r="D122" s="186"/>
      <c r="E122" s="186"/>
      <c r="F122" s="186"/>
      <c r="G122" s="186"/>
    </row>
    <row r="123" spans="4:7">
      <c r="D123" s="186"/>
      <c r="E123" s="186"/>
      <c r="F123" s="186"/>
      <c r="G123" s="186"/>
    </row>
    <row r="124" spans="4:7">
      <c r="D124" s="186"/>
      <c r="E124" s="186"/>
      <c r="F124" s="186"/>
      <c r="G124" s="186"/>
    </row>
    <row r="125" spans="4:7">
      <c r="D125" s="186"/>
      <c r="E125" s="186"/>
      <c r="F125" s="186"/>
      <c r="G125" s="186"/>
    </row>
    <row r="126" spans="4:7">
      <c r="D126" s="186"/>
      <c r="E126" s="186"/>
      <c r="F126" s="186"/>
      <c r="G126" s="186"/>
    </row>
    <row r="127" spans="4:7">
      <c r="D127" s="186"/>
      <c r="E127" s="186"/>
      <c r="F127" s="186"/>
      <c r="G127" s="186"/>
    </row>
    <row r="128" spans="4:7">
      <c r="D128" s="186"/>
      <c r="E128" s="186"/>
      <c r="F128" s="186"/>
      <c r="G128" s="186"/>
    </row>
    <row r="129" spans="4:7">
      <c r="D129" s="186"/>
      <c r="E129" s="186"/>
      <c r="F129" s="186"/>
      <c r="G129" s="186"/>
    </row>
    <row r="130" spans="4:7">
      <c r="D130" s="186"/>
      <c r="E130" s="186"/>
      <c r="F130" s="186"/>
      <c r="G130" s="186"/>
    </row>
    <row r="131" spans="4:7">
      <c r="D131" s="186"/>
      <c r="E131" s="186"/>
      <c r="F131" s="186"/>
      <c r="G131" s="186"/>
    </row>
    <row r="132" spans="4:7">
      <c r="D132" s="186"/>
      <c r="E132" s="186"/>
      <c r="F132" s="186"/>
      <c r="G132" s="186"/>
    </row>
    <row r="133" spans="4:7">
      <c r="D133" s="186"/>
      <c r="E133" s="186"/>
      <c r="F133" s="186"/>
      <c r="G133" s="186"/>
    </row>
    <row r="134" spans="4:7">
      <c r="D134" s="186"/>
      <c r="E134" s="186"/>
      <c r="F134" s="186"/>
      <c r="G134" s="186"/>
    </row>
    <row r="135" spans="4:7">
      <c r="D135" s="186"/>
      <c r="E135" s="186"/>
      <c r="F135" s="186"/>
      <c r="G135" s="186"/>
    </row>
    <row r="136" spans="4:7">
      <c r="D136" s="186"/>
      <c r="E136" s="186"/>
      <c r="F136" s="186"/>
      <c r="G136" s="186"/>
    </row>
    <row r="137" spans="4:7">
      <c r="D137" s="186"/>
      <c r="E137" s="186"/>
      <c r="F137" s="186"/>
      <c r="G137" s="186"/>
    </row>
    <row r="138" spans="4:7">
      <c r="D138" s="186"/>
      <c r="E138" s="186"/>
      <c r="F138" s="186"/>
      <c r="G138" s="186"/>
    </row>
    <row r="139" spans="4:7">
      <c r="D139" s="186"/>
      <c r="E139" s="186"/>
      <c r="F139" s="186"/>
      <c r="G139" s="186"/>
    </row>
    <row r="140" spans="4:7">
      <c r="D140" s="186"/>
      <c r="E140" s="186"/>
      <c r="F140" s="186"/>
      <c r="G140" s="186"/>
    </row>
    <row r="141" spans="4:7">
      <c r="D141" s="186"/>
      <c r="E141" s="186"/>
      <c r="F141" s="186"/>
      <c r="G141" s="186"/>
    </row>
    <row r="142" spans="4:7">
      <c r="D142" s="186"/>
      <c r="E142" s="186"/>
      <c r="F142" s="186"/>
      <c r="G142" s="186"/>
    </row>
    <row r="143" spans="4:7">
      <c r="D143" s="186"/>
      <c r="E143" s="186"/>
      <c r="F143" s="186"/>
      <c r="G143" s="186"/>
    </row>
    <row r="144" spans="4:7">
      <c r="D144" s="186"/>
      <c r="E144" s="186"/>
      <c r="F144" s="186"/>
      <c r="G144" s="186"/>
    </row>
    <row r="145" spans="4:7">
      <c r="D145" s="186"/>
      <c r="E145" s="186"/>
      <c r="F145" s="186"/>
      <c r="G145" s="186"/>
    </row>
    <row r="146" spans="4:7">
      <c r="D146" s="186"/>
      <c r="E146" s="186"/>
      <c r="F146" s="186"/>
      <c r="G146" s="186"/>
    </row>
    <row r="147" spans="4:7">
      <c r="D147" s="186"/>
      <c r="E147" s="186"/>
      <c r="F147" s="186"/>
      <c r="G147" s="186"/>
    </row>
    <row r="148" spans="4:7">
      <c r="D148" s="186"/>
      <c r="E148" s="186"/>
      <c r="F148" s="186"/>
      <c r="G148" s="186"/>
    </row>
    <row r="149" spans="4:7">
      <c r="D149" s="186"/>
      <c r="E149" s="186"/>
      <c r="F149" s="186"/>
      <c r="G149" s="186"/>
    </row>
    <row r="150" spans="4:7">
      <c r="D150" s="186"/>
      <c r="E150" s="186"/>
      <c r="F150" s="186"/>
      <c r="G150" s="186"/>
    </row>
    <row r="151" spans="4:7">
      <c r="D151" s="186"/>
      <c r="E151" s="186"/>
      <c r="F151" s="186"/>
      <c r="G151" s="186"/>
    </row>
    <row r="152" spans="4:7">
      <c r="D152" s="186"/>
      <c r="E152" s="186"/>
      <c r="F152" s="186"/>
      <c r="G152" s="186"/>
    </row>
    <row r="153" spans="4:7">
      <c r="D153" s="186"/>
      <c r="E153" s="186"/>
      <c r="F153" s="186"/>
      <c r="G153" s="186"/>
    </row>
    <row r="154" spans="4:7">
      <c r="D154" s="186"/>
      <c r="E154" s="186"/>
      <c r="F154" s="186"/>
      <c r="G154" s="186"/>
    </row>
    <row r="155" spans="4:7">
      <c r="D155" s="186"/>
      <c r="E155" s="186"/>
      <c r="F155" s="186"/>
      <c r="G155" s="186"/>
    </row>
    <row r="156" spans="4:7">
      <c r="D156" s="186"/>
      <c r="E156" s="186"/>
      <c r="F156" s="186"/>
      <c r="G156" s="186"/>
    </row>
    <row r="157" spans="4:7">
      <c r="D157" s="186"/>
      <c r="E157" s="186"/>
      <c r="F157" s="186"/>
      <c r="G157" s="186"/>
    </row>
    <row r="158" spans="4:7">
      <c r="D158" s="186"/>
      <c r="E158" s="186"/>
      <c r="F158" s="186"/>
      <c r="G158" s="186"/>
    </row>
    <row r="159" spans="4:7">
      <c r="D159" s="186"/>
      <c r="E159" s="186"/>
      <c r="F159" s="186"/>
      <c r="G159" s="186"/>
    </row>
    <row r="160" spans="4:7">
      <c r="D160" s="186"/>
      <c r="E160" s="186"/>
      <c r="F160" s="186"/>
      <c r="G160" s="186"/>
    </row>
    <row r="161" spans="4:7">
      <c r="D161" s="186"/>
      <c r="E161" s="186"/>
      <c r="F161" s="186"/>
      <c r="G161" s="186"/>
    </row>
    <row r="162" spans="4:7">
      <c r="D162" s="186"/>
      <c r="E162" s="186"/>
      <c r="F162" s="186"/>
      <c r="G162" s="186"/>
    </row>
    <row r="163" spans="4:7">
      <c r="D163" s="186"/>
      <c r="E163" s="186"/>
      <c r="F163" s="186"/>
      <c r="G163" s="186"/>
    </row>
    <row r="164" spans="4:7">
      <c r="D164" s="186"/>
      <c r="E164" s="186"/>
      <c r="F164" s="186"/>
      <c r="G164" s="186"/>
    </row>
    <row r="165" spans="4:7">
      <c r="D165" s="186"/>
      <c r="E165" s="186"/>
      <c r="F165" s="186"/>
      <c r="G165" s="186"/>
    </row>
    <row r="166" spans="4:7">
      <c r="D166" s="186"/>
      <c r="E166" s="186"/>
      <c r="F166" s="186"/>
      <c r="G166" s="186"/>
    </row>
    <row r="167" spans="4:7">
      <c r="D167" s="186"/>
      <c r="E167" s="186"/>
      <c r="F167" s="186"/>
      <c r="G167" s="186"/>
    </row>
    <row r="168" spans="4:7">
      <c r="D168" s="186"/>
      <c r="E168" s="186"/>
      <c r="F168" s="186"/>
      <c r="G168" s="186"/>
    </row>
    <row r="169" spans="4:7">
      <c r="D169" s="186"/>
      <c r="E169" s="186"/>
      <c r="F169" s="186"/>
      <c r="G169" s="186"/>
    </row>
    <row r="170" spans="4:7">
      <c r="D170" s="186"/>
      <c r="E170" s="186"/>
      <c r="F170" s="186"/>
      <c r="G170" s="186"/>
    </row>
    <row r="171" spans="4:7">
      <c r="D171" s="186"/>
      <c r="E171" s="186"/>
      <c r="F171" s="186"/>
      <c r="G171" s="186"/>
    </row>
    <row r="172" spans="4:7">
      <c r="D172" s="186"/>
      <c r="E172" s="186"/>
      <c r="F172" s="186"/>
      <c r="G172" s="186"/>
    </row>
    <row r="173" spans="4:7">
      <c r="D173" s="186"/>
      <c r="E173" s="186"/>
      <c r="F173" s="186"/>
      <c r="G173" s="186"/>
    </row>
    <row r="174" spans="4:7">
      <c r="D174" s="186"/>
      <c r="E174" s="186"/>
      <c r="F174" s="186"/>
      <c r="G174" s="186"/>
    </row>
    <row r="175" spans="4:7">
      <c r="D175" s="186"/>
      <c r="E175" s="186"/>
      <c r="F175" s="186"/>
      <c r="G175" s="186"/>
    </row>
    <row r="176" spans="4:7">
      <c r="D176" s="186"/>
      <c r="E176" s="186"/>
      <c r="F176" s="186"/>
      <c r="G176" s="186"/>
    </row>
    <row r="177" spans="4:7">
      <c r="D177" s="186"/>
      <c r="E177" s="186"/>
      <c r="F177" s="186"/>
      <c r="G177" s="186"/>
    </row>
    <row r="178" spans="4:7">
      <c r="D178" s="186"/>
      <c r="E178" s="186"/>
      <c r="F178" s="186"/>
      <c r="G178" s="186"/>
    </row>
    <row r="179" spans="4:7">
      <c r="D179" s="186"/>
      <c r="E179" s="186"/>
      <c r="F179" s="186"/>
      <c r="G179" s="186"/>
    </row>
    <row r="180" spans="4:7">
      <c r="D180" s="186"/>
      <c r="E180" s="186"/>
      <c r="F180" s="186"/>
      <c r="G180" s="186"/>
    </row>
    <row r="181" spans="4:7">
      <c r="D181" s="186"/>
      <c r="E181" s="186"/>
      <c r="F181" s="186"/>
      <c r="G181" s="186"/>
    </row>
    <row r="182" spans="4:7">
      <c r="D182" s="186"/>
      <c r="E182" s="186"/>
      <c r="F182" s="186"/>
      <c r="G182" s="186"/>
    </row>
    <row r="183" spans="4:7">
      <c r="D183" s="186"/>
      <c r="E183" s="186"/>
      <c r="F183" s="186"/>
      <c r="G183" s="186"/>
    </row>
    <row r="184" spans="4:7">
      <c r="D184" s="186"/>
      <c r="E184" s="186"/>
      <c r="F184" s="186"/>
      <c r="G184" s="186"/>
    </row>
    <row r="185" spans="4:7">
      <c r="D185" s="186"/>
      <c r="E185" s="186"/>
      <c r="F185" s="186"/>
      <c r="G185" s="186"/>
    </row>
    <row r="186" spans="4:7">
      <c r="D186" s="186"/>
      <c r="E186" s="186"/>
      <c r="F186" s="186"/>
      <c r="G186" s="186"/>
    </row>
    <row r="187" spans="4:7">
      <c r="D187" s="186"/>
      <c r="E187" s="186"/>
      <c r="F187" s="186"/>
      <c r="G187" s="186"/>
    </row>
    <row r="188" spans="4:7">
      <c r="D188" s="186"/>
      <c r="E188" s="186"/>
      <c r="F188" s="186"/>
      <c r="G188" s="186"/>
    </row>
    <row r="189" spans="4:7">
      <c r="D189" s="186"/>
      <c r="E189" s="186"/>
      <c r="F189" s="186"/>
      <c r="G189" s="186"/>
    </row>
    <row r="190" spans="4:7">
      <c r="D190" s="186"/>
      <c r="E190" s="186"/>
      <c r="F190" s="186"/>
      <c r="G190" s="186"/>
    </row>
    <row r="191" spans="4:7">
      <c r="D191" s="186"/>
      <c r="E191" s="186"/>
      <c r="F191" s="186"/>
      <c r="G191" s="186"/>
    </row>
    <row r="192" spans="4:7">
      <c r="D192" s="186"/>
      <c r="E192" s="186"/>
      <c r="F192" s="186"/>
      <c r="G192" s="186"/>
    </row>
    <row r="193" spans="4:7">
      <c r="D193" s="186"/>
      <c r="E193" s="186"/>
      <c r="F193" s="186"/>
      <c r="G193" s="186"/>
    </row>
    <row r="194" spans="4:7">
      <c r="D194" s="186"/>
      <c r="E194" s="186"/>
      <c r="F194" s="186"/>
      <c r="G194" s="186"/>
    </row>
    <row r="195" spans="4:7">
      <c r="D195" s="186"/>
      <c r="E195" s="186"/>
      <c r="F195" s="186"/>
      <c r="G195" s="186"/>
    </row>
    <row r="196" spans="4:7">
      <c r="D196" s="186"/>
      <c r="E196" s="186"/>
      <c r="F196" s="186"/>
      <c r="G196" s="186"/>
    </row>
    <row r="197" spans="4:7">
      <c r="D197" s="186"/>
      <c r="E197" s="186"/>
      <c r="F197" s="186"/>
      <c r="G197" s="186"/>
    </row>
    <row r="198" spans="4:7">
      <c r="D198" s="186"/>
      <c r="E198" s="186"/>
      <c r="F198" s="186"/>
      <c r="G198" s="186"/>
    </row>
    <row r="199" spans="4:7">
      <c r="D199" s="186"/>
      <c r="E199" s="186"/>
      <c r="F199" s="186"/>
      <c r="G199" s="186"/>
    </row>
    <row r="200" spans="4:7">
      <c r="D200" s="186"/>
      <c r="E200" s="186"/>
      <c r="F200" s="186"/>
      <c r="G200" s="186"/>
    </row>
    <row r="201" spans="4:7">
      <c r="D201" s="186"/>
      <c r="E201" s="186"/>
      <c r="F201" s="186"/>
      <c r="G201" s="186"/>
    </row>
    <row r="202" spans="4:7">
      <c r="D202" s="186"/>
      <c r="E202" s="186"/>
      <c r="F202" s="186"/>
      <c r="G202" s="186"/>
    </row>
    <row r="203" spans="4:7">
      <c r="D203" s="186"/>
      <c r="E203" s="186"/>
      <c r="F203" s="186"/>
      <c r="G203" s="186"/>
    </row>
    <row r="204" spans="4:7">
      <c r="D204" s="186"/>
      <c r="E204" s="186"/>
      <c r="F204" s="186"/>
      <c r="G204" s="186"/>
    </row>
    <row r="205" spans="4:7">
      <c r="D205" s="186"/>
      <c r="E205" s="186"/>
      <c r="F205" s="186"/>
      <c r="G205" s="186"/>
    </row>
    <row r="206" spans="4:7">
      <c r="D206" s="186"/>
      <c r="E206" s="186"/>
      <c r="F206" s="186"/>
      <c r="G206" s="186"/>
    </row>
    <row r="207" spans="4:7">
      <c r="D207" s="186"/>
      <c r="E207" s="186"/>
      <c r="F207" s="186"/>
      <c r="G207" s="186"/>
    </row>
    <row r="208" spans="4:7">
      <c r="D208" s="186"/>
      <c r="E208" s="186"/>
      <c r="F208" s="186"/>
      <c r="G208" s="186"/>
    </row>
    <row r="209" spans="4:7">
      <c r="D209" s="186"/>
      <c r="E209" s="186"/>
      <c r="F209" s="186"/>
      <c r="G209" s="186"/>
    </row>
    <row r="210" spans="4:7">
      <c r="D210" s="186"/>
      <c r="E210" s="186"/>
      <c r="F210" s="186"/>
      <c r="G210" s="186"/>
    </row>
    <row r="211" spans="4:7">
      <c r="D211" s="186"/>
      <c r="E211" s="186"/>
      <c r="F211" s="186"/>
      <c r="G211" s="186"/>
    </row>
    <row r="212" spans="4:7">
      <c r="D212" s="186"/>
      <c r="E212" s="186"/>
      <c r="F212" s="186"/>
      <c r="G212" s="186"/>
    </row>
    <row r="213" spans="4:7">
      <c r="D213" s="186"/>
      <c r="E213" s="186"/>
      <c r="F213" s="186"/>
      <c r="G213" s="186"/>
    </row>
    <row r="214" spans="4:7">
      <c r="D214" s="186"/>
      <c r="E214" s="186"/>
      <c r="F214" s="186"/>
      <c r="G214" s="186"/>
    </row>
    <row r="215" spans="4:7">
      <c r="D215" s="186"/>
      <c r="E215" s="186"/>
      <c r="F215" s="186"/>
      <c r="G215" s="186"/>
    </row>
    <row r="216" spans="4:7">
      <c r="D216" s="186"/>
      <c r="E216" s="186"/>
      <c r="F216" s="186"/>
      <c r="G216" s="186"/>
    </row>
    <row r="217" spans="4:7">
      <c r="D217" s="186"/>
      <c r="E217" s="186"/>
      <c r="F217" s="186"/>
      <c r="G217" s="186"/>
    </row>
    <row r="218" spans="4:7">
      <c r="D218" s="186"/>
      <c r="E218" s="186"/>
      <c r="F218" s="186"/>
      <c r="G218" s="186"/>
    </row>
    <row r="219" spans="4:7">
      <c r="D219" s="186"/>
      <c r="E219" s="186"/>
      <c r="F219" s="186"/>
      <c r="G219" s="186"/>
    </row>
    <row r="220" spans="4:7">
      <c r="D220" s="186"/>
      <c r="E220" s="186"/>
      <c r="F220" s="186"/>
      <c r="G220" s="186"/>
    </row>
    <row r="221" spans="4:7">
      <c r="D221" s="186"/>
      <c r="E221" s="186"/>
      <c r="F221" s="186"/>
      <c r="G221" s="186"/>
    </row>
    <row r="222" spans="4:7">
      <c r="D222" s="186"/>
      <c r="E222" s="186"/>
      <c r="F222" s="186"/>
      <c r="G222" s="186"/>
    </row>
    <row r="223" spans="4:7">
      <c r="D223" s="186"/>
      <c r="E223" s="186"/>
      <c r="F223" s="186"/>
      <c r="G223" s="186"/>
    </row>
    <row r="224" spans="4:7">
      <c r="D224" s="186"/>
      <c r="E224" s="186"/>
      <c r="F224" s="186"/>
      <c r="G224" s="186"/>
    </row>
    <row r="225" spans="4:7">
      <c r="D225" s="186"/>
      <c r="E225" s="186"/>
      <c r="F225" s="186"/>
      <c r="G225" s="186"/>
    </row>
    <row r="226" spans="4:7">
      <c r="D226" s="186"/>
      <c r="E226" s="186"/>
      <c r="F226" s="186"/>
      <c r="G226" s="186"/>
    </row>
    <row r="227" spans="4:7">
      <c r="D227" s="186"/>
      <c r="E227" s="186"/>
      <c r="F227" s="186"/>
      <c r="G227" s="186"/>
    </row>
    <row r="228" spans="4:7">
      <c r="D228" s="186"/>
      <c r="E228" s="186"/>
      <c r="F228" s="186"/>
      <c r="G228" s="186"/>
    </row>
    <row r="229" spans="4:7">
      <c r="D229" s="186"/>
      <c r="E229" s="186"/>
      <c r="F229" s="186"/>
      <c r="G229" s="186"/>
    </row>
    <row r="230" spans="4:7">
      <c r="D230" s="186"/>
      <c r="E230" s="186"/>
      <c r="F230" s="186"/>
      <c r="G230" s="186"/>
    </row>
    <row r="231" spans="4:7">
      <c r="D231" s="186"/>
      <c r="E231" s="186"/>
      <c r="F231" s="186"/>
      <c r="G231" s="186"/>
    </row>
    <row r="232" spans="4:7">
      <c r="D232" s="186"/>
      <c r="E232" s="186"/>
      <c r="F232" s="186"/>
      <c r="G232" s="186"/>
    </row>
    <row r="233" spans="4:7">
      <c r="D233" s="186"/>
      <c r="E233" s="186"/>
      <c r="F233" s="186"/>
      <c r="G233" s="186"/>
    </row>
    <row r="234" spans="4:7">
      <c r="D234" s="186"/>
      <c r="E234" s="186"/>
      <c r="F234" s="186"/>
      <c r="G234" s="186"/>
    </row>
    <row r="235" spans="4:7">
      <c r="D235" s="186"/>
      <c r="E235" s="186"/>
      <c r="F235" s="186"/>
      <c r="G235" s="186"/>
    </row>
    <row r="236" spans="4:7">
      <c r="D236" s="186"/>
      <c r="E236" s="186"/>
      <c r="F236" s="186"/>
      <c r="G236" s="186"/>
    </row>
    <row r="237" spans="4:7">
      <c r="D237" s="186"/>
      <c r="E237" s="186"/>
      <c r="F237" s="186"/>
      <c r="G237" s="186"/>
    </row>
    <row r="238" spans="4:7">
      <c r="D238" s="186"/>
      <c r="E238" s="186"/>
      <c r="F238" s="186"/>
      <c r="G238" s="186"/>
    </row>
    <row r="239" spans="4:7">
      <c r="D239" s="186"/>
      <c r="E239" s="186"/>
      <c r="F239" s="186"/>
      <c r="G239" s="186"/>
    </row>
    <row r="240" spans="4:7">
      <c r="D240" s="186"/>
      <c r="E240" s="186"/>
      <c r="F240" s="186"/>
      <c r="G240" s="186"/>
    </row>
    <row r="241" spans="4:7">
      <c r="D241" s="186"/>
      <c r="E241" s="186"/>
      <c r="F241" s="186"/>
      <c r="G241" s="186"/>
    </row>
    <row r="242" spans="4:7">
      <c r="D242" s="186"/>
      <c r="E242" s="186"/>
      <c r="F242" s="186"/>
      <c r="G242" s="186"/>
    </row>
    <row r="243" spans="4:7">
      <c r="D243" s="186"/>
      <c r="E243" s="186"/>
      <c r="F243" s="186"/>
      <c r="G243" s="186"/>
    </row>
    <row r="244" spans="4:7">
      <c r="D244" s="186"/>
      <c r="E244" s="186"/>
      <c r="F244" s="186"/>
      <c r="G244" s="186"/>
    </row>
    <row r="245" spans="4:7">
      <c r="D245" s="186"/>
      <c r="E245" s="186"/>
      <c r="F245" s="186"/>
      <c r="G245" s="186"/>
    </row>
    <row r="246" spans="4:7">
      <c r="D246" s="186"/>
      <c r="E246" s="186"/>
      <c r="F246" s="186"/>
      <c r="G246" s="186"/>
    </row>
    <row r="247" spans="4:7">
      <c r="D247" s="186"/>
      <c r="E247" s="186"/>
      <c r="F247" s="186"/>
      <c r="G247" s="186"/>
    </row>
    <row r="248" spans="4:7">
      <c r="D248" s="186"/>
      <c r="E248" s="186"/>
      <c r="F248" s="186"/>
      <c r="G248" s="186"/>
    </row>
    <row r="249" spans="4:7">
      <c r="D249" s="186"/>
      <c r="E249" s="186"/>
      <c r="F249" s="186"/>
      <c r="G249" s="186"/>
    </row>
    <row r="250" spans="4:7">
      <c r="D250" s="186"/>
      <c r="E250" s="186"/>
      <c r="F250" s="186"/>
      <c r="G250" s="186"/>
    </row>
    <row r="251" spans="4:7">
      <c r="D251" s="186"/>
      <c r="E251" s="186"/>
      <c r="F251" s="186"/>
      <c r="G251" s="186"/>
    </row>
    <row r="252" spans="4:7">
      <c r="D252" s="186"/>
      <c r="E252" s="186"/>
      <c r="F252" s="186"/>
      <c r="G252" s="186"/>
    </row>
    <row r="253" spans="4:7">
      <c r="D253" s="186"/>
      <c r="E253" s="186"/>
      <c r="F253" s="186"/>
      <c r="G253" s="186"/>
    </row>
    <row r="254" spans="4:7">
      <c r="D254" s="186"/>
      <c r="E254" s="186"/>
      <c r="F254" s="186"/>
      <c r="G254" s="186"/>
    </row>
    <row r="255" spans="4:7">
      <c r="D255" s="186"/>
      <c r="E255" s="186"/>
      <c r="F255" s="186"/>
      <c r="G255" s="186"/>
    </row>
    <row r="256" spans="4:7">
      <c r="D256" s="186"/>
      <c r="E256" s="186"/>
      <c r="F256" s="186"/>
      <c r="G256" s="186"/>
    </row>
    <row r="257" spans="4:7">
      <c r="D257" s="186"/>
      <c r="E257" s="186"/>
      <c r="F257" s="186"/>
      <c r="G257" s="186"/>
    </row>
    <row r="258" spans="4:7">
      <c r="D258" s="186"/>
      <c r="E258" s="186"/>
      <c r="F258" s="186"/>
      <c r="G258" s="186"/>
    </row>
    <row r="259" spans="4:7">
      <c r="D259" s="186"/>
      <c r="E259" s="186"/>
      <c r="F259" s="186"/>
      <c r="G259" s="186"/>
    </row>
    <row r="260" spans="4:7">
      <c r="D260" s="186"/>
      <c r="E260" s="186"/>
      <c r="F260" s="186"/>
      <c r="G260" s="186"/>
    </row>
    <row r="261" spans="4:7">
      <c r="D261" s="186"/>
      <c r="E261" s="186"/>
      <c r="F261" s="186"/>
      <c r="G261" s="186"/>
    </row>
    <row r="262" spans="4:7">
      <c r="D262" s="186"/>
      <c r="E262" s="186"/>
      <c r="F262" s="186"/>
      <c r="G262" s="186"/>
    </row>
    <row r="263" spans="4:7">
      <c r="D263" s="186"/>
      <c r="E263" s="186"/>
      <c r="F263" s="186"/>
      <c r="G263" s="186"/>
    </row>
    <row r="264" spans="4:7">
      <c r="D264" s="186"/>
      <c r="E264" s="186"/>
      <c r="F264" s="186"/>
      <c r="G264" s="186"/>
    </row>
    <row r="265" spans="4:7">
      <c r="D265" s="186"/>
      <c r="E265" s="186"/>
      <c r="F265" s="186"/>
      <c r="G265" s="186"/>
    </row>
    <row r="266" spans="4:7">
      <c r="D266" s="186"/>
      <c r="E266" s="186"/>
      <c r="F266" s="186"/>
      <c r="G266" s="186"/>
    </row>
    <row r="267" spans="4:7">
      <c r="D267" s="186"/>
      <c r="E267" s="186"/>
      <c r="F267" s="186"/>
      <c r="G267" s="186"/>
    </row>
    <row r="268" spans="4:7">
      <c r="D268" s="186"/>
      <c r="E268" s="186"/>
      <c r="F268" s="186"/>
      <c r="G268" s="186"/>
    </row>
    <row r="269" spans="4:7">
      <c r="D269" s="186"/>
      <c r="E269" s="186"/>
      <c r="F269" s="186"/>
      <c r="G269" s="186"/>
    </row>
    <row r="270" spans="4:7">
      <c r="D270" s="186"/>
      <c r="E270" s="186"/>
      <c r="F270" s="186"/>
      <c r="G270" s="186"/>
    </row>
    <row r="271" spans="4:7">
      <c r="D271" s="186"/>
      <c r="E271" s="186"/>
      <c r="F271" s="186"/>
      <c r="G271" s="186"/>
    </row>
    <row r="272" spans="4:7">
      <c r="D272" s="186"/>
      <c r="E272" s="186"/>
      <c r="F272" s="186"/>
      <c r="G272" s="186"/>
    </row>
    <row r="273" spans="4:7">
      <c r="D273" s="186"/>
      <c r="E273" s="186"/>
      <c r="F273" s="186"/>
      <c r="G273" s="186"/>
    </row>
    <row r="274" spans="4:7">
      <c r="D274" s="186"/>
      <c r="E274" s="186"/>
      <c r="F274" s="186"/>
      <c r="G274" s="186"/>
    </row>
    <row r="275" spans="4:7">
      <c r="D275" s="186"/>
      <c r="E275" s="186"/>
      <c r="F275" s="186"/>
      <c r="G275" s="186"/>
    </row>
    <row r="276" spans="4:7">
      <c r="D276" s="186"/>
      <c r="E276" s="186"/>
      <c r="F276" s="186"/>
      <c r="G276" s="186"/>
    </row>
    <row r="277" spans="4:7">
      <c r="D277" s="186"/>
      <c r="E277" s="186"/>
      <c r="F277" s="186"/>
      <c r="G277" s="186"/>
    </row>
    <row r="278" spans="4:7">
      <c r="D278" s="186"/>
      <c r="E278" s="186"/>
      <c r="F278" s="186"/>
      <c r="G278" s="186"/>
    </row>
    <row r="279" spans="4:7">
      <c r="D279" s="186"/>
      <c r="E279" s="186"/>
      <c r="F279" s="186"/>
      <c r="G279" s="186"/>
    </row>
    <row r="280" spans="4:7">
      <c r="D280" s="186"/>
      <c r="E280" s="186"/>
      <c r="F280" s="186"/>
      <c r="G280" s="186"/>
    </row>
    <row r="281" spans="4:7">
      <c r="D281" s="186"/>
      <c r="E281" s="186"/>
      <c r="F281" s="186"/>
      <c r="G281" s="186"/>
    </row>
    <row r="282" spans="4:7">
      <c r="D282" s="186"/>
      <c r="E282" s="186"/>
      <c r="F282" s="186"/>
      <c r="G282" s="186"/>
    </row>
    <row r="283" spans="4:7">
      <c r="D283" s="186"/>
      <c r="E283" s="186"/>
      <c r="F283" s="186"/>
      <c r="G283" s="186"/>
    </row>
    <row r="284" spans="4:7">
      <c r="D284" s="186"/>
      <c r="E284" s="186"/>
      <c r="F284" s="186"/>
      <c r="G284" s="186"/>
    </row>
    <row r="285" spans="4:7">
      <c r="D285" s="186"/>
      <c r="E285" s="186"/>
      <c r="F285" s="186"/>
      <c r="G285" s="186"/>
    </row>
    <row r="286" spans="4:7">
      <c r="D286" s="186"/>
      <c r="E286" s="186"/>
      <c r="F286" s="186"/>
      <c r="G286" s="186"/>
    </row>
    <row r="287" spans="4:7">
      <c r="D287" s="186"/>
      <c r="E287" s="186"/>
      <c r="F287" s="186"/>
      <c r="G287" s="186"/>
    </row>
    <row r="288" spans="4:7">
      <c r="D288" s="186"/>
      <c r="E288" s="186"/>
      <c r="F288" s="186"/>
      <c r="G288" s="186"/>
    </row>
    <row r="289" spans="4:7">
      <c r="D289" s="186"/>
      <c r="E289" s="186"/>
      <c r="F289" s="186"/>
      <c r="G289" s="186"/>
    </row>
    <row r="290" spans="4:7">
      <c r="D290" s="186"/>
      <c r="E290" s="186"/>
      <c r="F290" s="186"/>
      <c r="G290" s="186"/>
    </row>
    <row r="291" spans="4:7">
      <c r="D291" s="186"/>
      <c r="E291" s="186"/>
      <c r="F291" s="186"/>
      <c r="G291" s="186"/>
    </row>
    <row r="292" spans="4:7">
      <c r="D292" s="186"/>
      <c r="E292" s="186"/>
      <c r="F292" s="186"/>
      <c r="G292" s="186"/>
    </row>
    <row r="293" spans="4:7">
      <c r="D293" s="186"/>
      <c r="E293" s="186"/>
      <c r="F293" s="186"/>
      <c r="G293" s="186"/>
    </row>
    <row r="294" spans="4:7">
      <c r="D294" s="186"/>
      <c r="E294" s="186"/>
      <c r="F294" s="186"/>
      <c r="G294" s="186"/>
    </row>
    <row r="295" spans="4:7">
      <c r="D295" s="186"/>
      <c r="E295" s="186"/>
      <c r="F295" s="186"/>
      <c r="G295" s="186"/>
    </row>
    <row r="296" spans="4:7">
      <c r="D296" s="186"/>
      <c r="E296" s="186"/>
      <c r="F296" s="186"/>
      <c r="G296" s="186"/>
    </row>
    <row r="297" spans="4:7">
      <c r="D297" s="186"/>
      <c r="E297" s="186"/>
      <c r="F297" s="186"/>
      <c r="G297" s="186"/>
    </row>
    <row r="298" spans="4:7">
      <c r="D298" s="186"/>
      <c r="E298" s="186"/>
      <c r="F298" s="186"/>
      <c r="G298" s="186"/>
    </row>
    <row r="299" spans="4:7">
      <c r="D299" s="186"/>
      <c r="E299" s="186"/>
      <c r="F299" s="186"/>
      <c r="G299" s="186"/>
    </row>
    <row r="300" spans="4:7">
      <c r="D300" s="186"/>
      <c r="E300" s="186"/>
      <c r="F300" s="186"/>
      <c r="G300" s="186"/>
    </row>
    <row r="301" spans="4:7">
      <c r="D301" s="186"/>
      <c r="E301" s="186"/>
      <c r="F301" s="186"/>
      <c r="G301" s="186"/>
    </row>
    <row r="302" spans="4:7">
      <c r="D302" s="186"/>
      <c r="E302" s="186"/>
      <c r="F302" s="186"/>
      <c r="G302" s="186"/>
    </row>
    <row r="303" spans="4:7">
      <c r="D303" s="186"/>
      <c r="E303" s="186"/>
      <c r="F303" s="186"/>
      <c r="G303" s="186"/>
    </row>
    <row r="304" spans="4:7">
      <c r="D304" s="186"/>
      <c r="E304" s="186"/>
      <c r="F304" s="186"/>
      <c r="G304" s="186"/>
    </row>
    <row r="305" spans="4:7">
      <c r="D305" s="186"/>
      <c r="E305" s="186"/>
      <c r="F305" s="186"/>
      <c r="G305" s="186"/>
    </row>
    <row r="306" spans="4:7">
      <c r="D306" s="186"/>
      <c r="E306" s="186"/>
      <c r="F306" s="186"/>
      <c r="G306" s="186"/>
    </row>
    <row r="307" spans="4:7">
      <c r="D307" s="186"/>
      <c r="E307" s="186"/>
      <c r="F307" s="186"/>
      <c r="G307" s="186"/>
    </row>
    <row r="308" spans="4:7">
      <c r="D308" s="186"/>
      <c r="E308" s="186"/>
      <c r="F308" s="186"/>
      <c r="G308" s="186"/>
    </row>
    <row r="309" spans="4:7">
      <c r="D309" s="186"/>
      <c r="E309" s="186"/>
      <c r="F309" s="186"/>
      <c r="G309" s="186"/>
    </row>
    <row r="310" spans="4:7">
      <c r="D310" s="186"/>
      <c r="E310" s="186"/>
      <c r="F310" s="186"/>
      <c r="G310" s="186"/>
    </row>
    <row r="311" spans="4:7">
      <c r="D311" s="186"/>
      <c r="E311" s="186"/>
      <c r="F311" s="186"/>
      <c r="G311" s="186"/>
    </row>
    <row r="312" spans="4:7">
      <c r="D312" s="186"/>
      <c r="E312" s="186"/>
      <c r="F312" s="186"/>
      <c r="G312" s="186"/>
    </row>
    <row r="313" spans="4:7">
      <c r="D313" s="186"/>
      <c r="E313" s="186"/>
      <c r="F313" s="186"/>
      <c r="G313" s="186"/>
    </row>
    <row r="314" spans="4:7">
      <c r="D314" s="186"/>
      <c r="E314" s="186"/>
      <c r="F314" s="186"/>
      <c r="G314" s="186"/>
    </row>
    <row r="315" spans="4:7">
      <c r="D315" s="186"/>
      <c r="E315" s="186"/>
      <c r="F315" s="186"/>
      <c r="G315" s="186"/>
    </row>
    <row r="316" spans="4:7">
      <c r="D316" s="186"/>
      <c r="E316" s="186"/>
      <c r="F316" s="186"/>
      <c r="G316" s="186"/>
    </row>
    <row r="317" spans="4:7">
      <c r="D317" s="186"/>
      <c r="E317" s="186"/>
      <c r="F317" s="186"/>
      <c r="G317" s="186"/>
    </row>
    <row r="318" spans="4:7">
      <c r="D318" s="186"/>
      <c r="E318" s="186"/>
      <c r="F318" s="186"/>
      <c r="G318" s="186"/>
    </row>
    <row r="319" spans="4:7">
      <c r="D319" s="186"/>
      <c r="E319" s="186"/>
      <c r="F319" s="186"/>
      <c r="G319" s="186"/>
    </row>
    <row r="320" spans="4:7">
      <c r="D320" s="186"/>
      <c r="E320" s="186"/>
      <c r="F320" s="186"/>
      <c r="G320" s="186"/>
    </row>
    <row r="321" spans="4:7">
      <c r="D321" s="186"/>
      <c r="E321" s="186"/>
      <c r="F321" s="186"/>
      <c r="G321" s="186"/>
    </row>
    <row r="322" spans="4:7">
      <c r="D322" s="186"/>
      <c r="E322" s="186"/>
      <c r="F322" s="186"/>
      <c r="G322" s="186"/>
    </row>
    <row r="323" spans="4:7">
      <c r="D323" s="186"/>
      <c r="E323" s="186"/>
      <c r="F323" s="186"/>
      <c r="G323" s="186"/>
    </row>
    <row r="324" spans="4:7">
      <c r="D324" s="186"/>
      <c r="E324" s="186"/>
      <c r="F324" s="186"/>
      <c r="G324" s="186"/>
    </row>
    <row r="325" spans="4:7">
      <c r="D325" s="186"/>
      <c r="E325" s="186"/>
      <c r="F325" s="186"/>
      <c r="G325" s="186"/>
    </row>
    <row r="326" spans="4:7">
      <c r="D326" s="186"/>
      <c r="E326" s="186"/>
      <c r="F326" s="186"/>
      <c r="G326" s="186"/>
    </row>
    <row r="327" spans="4:7">
      <c r="D327" s="186"/>
      <c r="E327" s="186"/>
      <c r="F327" s="186"/>
      <c r="G327" s="186"/>
    </row>
    <row r="328" spans="4:7">
      <c r="D328" s="186"/>
      <c r="E328" s="186"/>
      <c r="F328" s="186"/>
      <c r="G328" s="186"/>
    </row>
    <row r="329" spans="4:7">
      <c r="D329" s="186"/>
      <c r="E329" s="186"/>
      <c r="F329" s="186"/>
      <c r="G329" s="186"/>
    </row>
    <row r="330" spans="4:7">
      <c r="D330" s="186"/>
      <c r="E330" s="186"/>
      <c r="F330" s="186"/>
      <c r="G330" s="186"/>
    </row>
    <row r="331" spans="4:7">
      <c r="D331" s="186"/>
      <c r="E331" s="186"/>
      <c r="F331" s="186"/>
      <c r="G331" s="186"/>
    </row>
    <row r="332" spans="4:7">
      <c r="D332" s="186"/>
      <c r="E332" s="186"/>
      <c r="F332" s="186"/>
      <c r="G332" s="186"/>
    </row>
    <row r="333" spans="4:7">
      <c r="D333" s="186"/>
      <c r="E333" s="186"/>
      <c r="F333" s="186"/>
      <c r="G333" s="186"/>
    </row>
    <row r="334" spans="4:7">
      <c r="D334" s="186"/>
      <c r="E334" s="186"/>
      <c r="F334" s="186"/>
      <c r="G334" s="186"/>
    </row>
    <row r="335" spans="4:7">
      <c r="D335" s="186"/>
      <c r="E335" s="186"/>
      <c r="F335" s="186"/>
      <c r="G335" s="186"/>
    </row>
    <row r="336" spans="4:7">
      <c r="D336" s="186"/>
      <c r="E336" s="186"/>
      <c r="F336" s="186"/>
      <c r="G336" s="186"/>
    </row>
    <row r="337" spans="4:7">
      <c r="D337" s="186"/>
      <c r="E337" s="186"/>
      <c r="F337" s="186"/>
      <c r="G337" s="186"/>
    </row>
    <row r="338" spans="4:7">
      <c r="D338" s="186"/>
      <c r="E338" s="186"/>
      <c r="F338" s="186"/>
      <c r="G338" s="186"/>
    </row>
    <row r="339" spans="4:7">
      <c r="D339" s="186"/>
      <c r="E339" s="186"/>
      <c r="F339" s="186"/>
      <c r="G339" s="186"/>
    </row>
    <row r="340" spans="4:7">
      <c r="D340" s="186"/>
      <c r="E340" s="186"/>
      <c r="F340" s="186"/>
      <c r="G340" s="186"/>
    </row>
    <row r="341" spans="4:7">
      <c r="D341" s="186"/>
      <c r="E341" s="186"/>
      <c r="F341" s="186"/>
      <c r="G341" s="186"/>
    </row>
    <row r="342" spans="4:7">
      <c r="D342" s="186"/>
      <c r="E342" s="186"/>
      <c r="F342" s="186"/>
      <c r="G342" s="186"/>
    </row>
    <row r="343" spans="4:7">
      <c r="D343" s="186"/>
      <c r="E343" s="186"/>
      <c r="F343" s="186"/>
      <c r="G343" s="186"/>
    </row>
    <row r="344" spans="4:7">
      <c r="D344" s="186"/>
      <c r="E344" s="186"/>
      <c r="F344" s="186"/>
      <c r="G344" s="186"/>
    </row>
    <row r="345" spans="4:7">
      <c r="D345" s="186"/>
      <c r="E345" s="186"/>
      <c r="F345" s="186"/>
      <c r="G345" s="186"/>
    </row>
    <row r="346" spans="4:7">
      <c r="D346" s="186"/>
      <c r="E346" s="186"/>
      <c r="F346" s="186"/>
      <c r="G346" s="186"/>
    </row>
    <row r="347" spans="4:7">
      <c r="D347" s="186"/>
      <c r="E347" s="186"/>
      <c r="F347" s="186"/>
      <c r="G347" s="186"/>
    </row>
    <row r="348" spans="4:7">
      <c r="D348" s="186"/>
      <c r="E348" s="186"/>
      <c r="F348" s="186"/>
      <c r="G348" s="186"/>
    </row>
    <row r="349" spans="4:7">
      <c r="D349" s="186"/>
      <c r="E349" s="186"/>
      <c r="F349" s="186"/>
      <c r="G349" s="186"/>
    </row>
    <row r="350" spans="4:7">
      <c r="D350" s="186"/>
      <c r="E350" s="186"/>
      <c r="F350" s="186"/>
      <c r="G350" s="186"/>
    </row>
    <row r="351" spans="4:7">
      <c r="D351" s="186"/>
      <c r="E351" s="186"/>
      <c r="F351" s="186"/>
      <c r="G351" s="186"/>
    </row>
    <row r="352" spans="4:7">
      <c r="D352" s="186"/>
      <c r="E352" s="186"/>
      <c r="F352" s="186"/>
      <c r="G352" s="186"/>
    </row>
    <row r="353" spans="4:7">
      <c r="D353" s="186"/>
      <c r="E353" s="186"/>
      <c r="F353" s="186"/>
      <c r="G353" s="186"/>
    </row>
    <row r="354" spans="4:7">
      <c r="D354" s="186"/>
      <c r="E354" s="186"/>
      <c r="F354" s="186"/>
      <c r="G354" s="186"/>
    </row>
    <row r="355" spans="4:7">
      <c r="D355" s="186"/>
      <c r="E355" s="186"/>
      <c r="F355" s="186"/>
      <c r="G355" s="186"/>
    </row>
    <row r="356" spans="4:7">
      <c r="D356" s="186"/>
      <c r="E356" s="186"/>
      <c r="F356" s="186"/>
      <c r="G356" s="186"/>
    </row>
    <row r="357" spans="4:7">
      <c r="D357" s="186"/>
      <c r="E357" s="186"/>
      <c r="F357" s="186"/>
      <c r="G357" s="186"/>
    </row>
    <row r="358" spans="4:7">
      <c r="D358" s="186"/>
      <c r="E358" s="186"/>
      <c r="F358" s="186"/>
      <c r="G358" s="186"/>
    </row>
    <row r="359" spans="4:7">
      <c r="D359" s="186"/>
      <c r="E359" s="186"/>
      <c r="F359" s="186"/>
      <c r="G359" s="186"/>
    </row>
    <row r="360" spans="4:7">
      <c r="D360" s="186"/>
      <c r="E360" s="186"/>
      <c r="F360" s="186"/>
      <c r="G360" s="186"/>
    </row>
    <row r="361" spans="4:7">
      <c r="D361" s="186"/>
      <c r="E361" s="186"/>
      <c r="F361" s="186"/>
      <c r="G361" s="186"/>
    </row>
    <row r="362" spans="4:7">
      <c r="D362" s="186"/>
      <c r="E362" s="186"/>
      <c r="F362" s="186"/>
      <c r="G362" s="186"/>
    </row>
    <row r="363" spans="4:7">
      <c r="D363" s="186"/>
      <c r="E363" s="186"/>
      <c r="F363" s="186"/>
      <c r="G363" s="186"/>
    </row>
    <row r="364" spans="6:7">
      <c r="F364" s="186"/>
      <c r="G364" s="186"/>
    </row>
    <row r="365" spans="6:7">
      <c r="F365" s="186"/>
      <c r="G365" s="186"/>
    </row>
    <row r="366" spans="6:7">
      <c r="F366" s="186"/>
      <c r="G366" s="186"/>
    </row>
    <row r="367" spans="6:7">
      <c r="F367" s="186"/>
      <c r="G367" s="186"/>
    </row>
  </sheetData>
  <mergeCells count="1">
    <mergeCell ref="A2:C2"/>
  </mergeCells>
  <conditionalFormatting sqref="B14:C16 B48:C48 B50:C57 B62:C96 A98:C65536">
    <cfRule type="cellIs" dxfId="1" priority="2" stopIfTrue="1" operator="equal">
      <formula>0</formula>
    </cfRule>
  </conditionalFormatting>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H3" sqref="H3"/>
    </sheetView>
  </sheetViews>
  <sheetFormatPr defaultColWidth="8.75" defaultRowHeight="15.75" outlineLevelRow="3"/>
  <cols>
    <col min="1" max="1" width="81.125" style="172" customWidth="1"/>
    <col min="2" max="32" width="9" style="172"/>
    <col min="33" max="16384" width="8.75" style="172"/>
  </cols>
  <sheetData>
    <row r="1" ht="35.1" customHeight="1" spans="1:1">
      <c r="A1" s="173" t="s">
        <v>670</v>
      </c>
    </row>
    <row r="2" s="13" customFormat="1" ht="45" customHeight="1" spans="1:1">
      <c r="A2" s="174" t="s">
        <v>16</v>
      </c>
    </row>
    <row r="3" ht="324" customHeight="1" spans="1:1">
      <c r="A3" s="175" t="s">
        <v>671</v>
      </c>
    </row>
    <row r="4" ht="309" customHeight="1" spans="1:1">
      <c r="A4" s="176"/>
    </row>
  </sheetData>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selection activeCell="A5" sqref="A5"/>
    </sheetView>
  </sheetViews>
  <sheetFormatPr defaultColWidth="8.75" defaultRowHeight="14.25" outlineLevelRow="7"/>
  <cols>
    <col min="1" max="1" width="95.25" style="149" customWidth="1"/>
    <col min="2" max="16384" width="8.75" style="149"/>
  </cols>
  <sheetData>
    <row r="1" ht="33.95" customHeight="1" spans="1:1">
      <c r="A1" s="149" t="s">
        <v>672</v>
      </c>
    </row>
    <row r="2" ht="45" customHeight="1" spans="1:1">
      <c r="A2" s="19" t="s">
        <v>17</v>
      </c>
    </row>
    <row r="3" ht="81" spans="1:1">
      <c r="A3" s="169" t="s">
        <v>673</v>
      </c>
    </row>
    <row r="4" ht="129.75" customHeight="1" spans="1:1">
      <c r="A4" s="170" t="s">
        <v>674</v>
      </c>
    </row>
    <row r="5" ht="118.5" customHeight="1" spans="1:1">
      <c r="A5" s="170" t="s">
        <v>675</v>
      </c>
    </row>
    <row r="6" ht="160.5" customHeight="1" spans="1:1">
      <c r="A6" s="170" t="s">
        <v>676</v>
      </c>
    </row>
    <row r="7" ht="164.1" customHeight="1" spans="1:1">
      <c r="A7" s="170" t="s">
        <v>677</v>
      </c>
    </row>
    <row r="8" ht="129" customHeight="1" spans="1:1">
      <c r="A8" s="171" t="s">
        <v>678</v>
      </c>
    </row>
  </sheetData>
  <pageMargins left="0.75" right="0.75" top="1" bottom="1" header="0.5" footer="0.5"/>
  <pageSetup paperSize="9" scale="7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C17" sqref="C17"/>
    </sheetView>
  </sheetViews>
  <sheetFormatPr defaultColWidth="8.75" defaultRowHeight="15" outlineLevelRow="5" outlineLevelCol="2"/>
  <cols>
    <col min="1" max="3" width="27.875" style="162" customWidth="1"/>
    <col min="4" max="32" width="9" style="162"/>
    <col min="33" max="16384" width="8.75" style="162"/>
  </cols>
  <sheetData>
    <row r="1" ht="30.95" customHeight="1" spans="1:1">
      <c r="A1" s="149" t="s">
        <v>679</v>
      </c>
    </row>
    <row r="2" ht="41.25" customHeight="1" spans="1:3">
      <c r="A2" s="19" t="s">
        <v>18</v>
      </c>
      <c r="B2" s="19"/>
      <c r="C2" s="19"/>
    </row>
    <row r="3" ht="24" customHeight="1" spans="3:3">
      <c r="C3" s="163" t="s">
        <v>433</v>
      </c>
    </row>
    <row r="4" ht="30" customHeight="1" spans="1:3">
      <c r="A4" s="164" t="s">
        <v>680</v>
      </c>
      <c r="B4" s="164" t="s">
        <v>681</v>
      </c>
      <c r="C4" s="164" t="s">
        <v>682</v>
      </c>
    </row>
    <row r="5" ht="44.25" customHeight="1" spans="1:3">
      <c r="A5" s="164" t="s">
        <v>683</v>
      </c>
      <c r="B5" s="165">
        <v>238200</v>
      </c>
      <c r="C5" s="166">
        <v>238191.790769</v>
      </c>
    </row>
    <row r="6" ht="30" customHeight="1" spans="1:3">
      <c r="A6" s="167" t="s">
        <v>684</v>
      </c>
      <c r="B6" s="168"/>
      <c r="C6" s="168"/>
    </row>
  </sheetData>
  <mergeCells count="2">
    <mergeCell ref="A2:C2"/>
    <mergeCell ref="A6:C6"/>
  </mergeCells>
  <pageMargins left="0.75" right="0.75" top="1" bottom="1"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E19" sqref="E19"/>
    </sheetView>
  </sheetViews>
  <sheetFormatPr defaultColWidth="8.75" defaultRowHeight="15" outlineLevelRow="5" outlineLevelCol="2"/>
  <cols>
    <col min="1" max="3" width="27.875" style="155" customWidth="1"/>
    <col min="4" max="32" width="9" style="155"/>
    <col min="33" max="16384" width="8.75" style="155"/>
  </cols>
  <sheetData>
    <row r="1" s="154" customFormat="1" ht="30.95" customHeight="1" spans="1:1">
      <c r="A1" s="149" t="s">
        <v>685</v>
      </c>
    </row>
    <row r="2" ht="41.25" customHeight="1" spans="1:3">
      <c r="A2" s="156" t="s">
        <v>19</v>
      </c>
      <c r="B2" s="156"/>
      <c r="C2" s="156"/>
    </row>
    <row r="3" ht="24" customHeight="1" spans="3:3">
      <c r="C3" s="157" t="s">
        <v>433</v>
      </c>
    </row>
    <row r="4" ht="30" customHeight="1" spans="1:3">
      <c r="A4" s="158" t="s">
        <v>680</v>
      </c>
      <c r="B4" s="158" t="s">
        <v>681</v>
      </c>
      <c r="C4" s="158" t="s">
        <v>682</v>
      </c>
    </row>
    <row r="5" ht="44.25" customHeight="1" spans="1:3">
      <c r="A5" s="158" t="s">
        <v>683</v>
      </c>
      <c r="B5" s="159">
        <v>56200</v>
      </c>
      <c r="C5" s="159">
        <v>56161</v>
      </c>
    </row>
    <row r="6" ht="27.75" customHeight="1" spans="1:3">
      <c r="A6" s="160"/>
      <c r="B6" s="161"/>
      <c r="C6" s="161"/>
    </row>
  </sheetData>
  <mergeCells count="2">
    <mergeCell ref="A2:C2"/>
    <mergeCell ref="A6:C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A5" sqref="A5"/>
    </sheetView>
  </sheetViews>
  <sheetFormatPr defaultColWidth="8.75" defaultRowHeight="14.25"/>
  <cols>
    <col min="1" max="1" width="110.75" style="148" customWidth="1"/>
    <col min="2" max="16384" width="8.75" style="148"/>
  </cols>
  <sheetData>
    <row r="1" ht="30.95" customHeight="1" spans="1:1">
      <c r="A1" s="149" t="s">
        <v>686</v>
      </c>
    </row>
    <row r="2" ht="54" spans="1:1">
      <c r="A2" s="150" t="s">
        <v>20</v>
      </c>
    </row>
    <row r="3" ht="20.25" spans="1:1">
      <c r="A3" s="151"/>
    </row>
    <row r="4" ht="49.5" customHeight="1" spans="1:1">
      <c r="A4" s="152" t="s">
        <v>687</v>
      </c>
    </row>
    <row r="5" ht="105" customHeight="1" spans="1:1">
      <c r="A5" s="152" t="s">
        <v>688</v>
      </c>
    </row>
    <row r="6" ht="65.25" customHeight="1" spans="1:1">
      <c r="A6" s="152" t="s">
        <v>689</v>
      </c>
    </row>
    <row r="7" ht="31.5" customHeight="1" spans="1:1">
      <c r="A7" s="152" t="s">
        <v>690</v>
      </c>
    </row>
    <row r="8" ht="101.25" spans="1:1">
      <c r="A8" s="152" t="s">
        <v>691</v>
      </c>
    </row>
    <row r="9" spans="1:1">
      <c r="A9" s="153"/>
    </row>
  </sheetData>
  <pageMargins left="0.75" right="0.75" top="1" bottom="1" header="0.5" footer="0.5"/>
  <pageSetup paperSize="9" scale="5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6"/>
  <sheetViews>
    <sheetView tabSelected="1" topLeftCell="A13" workbookViewId="0">
      <selection activeCell="F25" sqref="F25"/>
    </sheetView>
  </sheetViews>
  <sheetFormatPr defaultColWidth="9" defaultRowHeight="14.25" outlineLevelCol="1"/>
  <cols>
    <col min="1" max="1" width="9" style="413"/>
    <col min="2" max="2" width="71.375" customWidth="1"/>
  </cols>
  <sheetData>
    <row r="1" ht="23.1" customHeight="1" spans="2:2">
      <c r="B1" s="414" t="s">
        <v>1</v>
      </c>
    </row>
    <row r="2" ht="21" customHeight="1" spans="2:2">
      <c r="B2" s="414"/>
    </row>
    <row r="3" ht="42" customHeight="1" spans="1:2">
      <c r="A3" s="415" t="s">
        <v>2</v>
      </c>
      <c r="B3" s="415" t="s">
        <v>3</v>
      </c>
    </row>
    <row r="4" ht="23.1" customHeight="1" spans="1:2">
      <c r="A4" s="416">
        <v>1</v>
      </c>
      <c r="B4" s="417" t="s">
        <v>4</v>
      </c>
    </row>
    <row r="5" ht="23.1" customHeight="1" spans="1:2">
      <c r="A5" s="416">
        <v>2</v>
      </c>
      <c r="B5" s="417" t="s">
        <v>5</v>
      </c>
    </row>
    <row r="6" ht="23.1" customHeight="1" spans="1:2">
      <c r="A6" s="416">
        <v>3</v>
      </c>
      <c r="B6" s="417" t="s">
        <v>6</v>
      </c>
    </row>
    <row r="7" ht="23.1" customHeight="1" spans="1:2">
      <c r="A7" s="416">
        <v>4</v>
      </c>
      <c r="B7" s="417" t="s">
        <v>7</v>
      </c>
    </row>
    <row r="8" ht="23.1" customHeight="1" spans="1:2">
      <c r="A8" s="416">
        <v>5</v>
      </c>
      <c r="B8" s="417" t="s">
        <v>8</v>
      </c>
    </row>
    <row r="9" ht="23.1" customHeight="1" spans="1:2">
      <c r="A9" s="416">
        <v>6</v>
      </c>
      <c r="B9" s="417" t="s">
        <v>9</v>
      </c>
    </row>
    <row r="10" ht="23.1" customHeight="1" spans="1:2">
      <c r="A10" s="416">
        <v>7</v>
      </c>
      <c r="B10" s="417" t="s">
        <v>10</v>
      </c>
    </row>
    <row r="11" ht="23.1" customHeight="1" spans="1:2">
      <c r="A11" s="416">
        <v>8</v>
      </c>
      <c r="B11" s="417" t="s">
        <v>11</v>
      </c>
    </row>
    <row r="12" ht="23.1" customHeight="1" spans="1:2">
      <c r="A12" s="416">
        <v>9</v>
      </c>
      <c r="B12" s="417" t="s">
        <v>12</v>
      </c>
    </row>
    <row r="13" ht="23.1" customHeight="1" spans="1:2">
      <c r="A13" s="416">
        <v>10</v>
      </c>
      <c r="B13" s="417" t="s">
        <v>13</v>
      </c>
    </row>
    <row r="14" ht="23.1" customHeight="1" spans="1:2">
      <c r="A14" s="416">
        <v>11</v>
      </c>
      <c r="B14" s="417" t="s">
        <v>14</v>
      </c>
    </row>
    <row r="15" ht="23.1" customHeight="1" spans="1:2">
      <c r="A15" s="416">
        <v>12</v>
      </c>
      <c r="B15" s="417" t="s">
        <v>15</v>
      </c>
    </row>
    <row r="16" ht="23.1" customHeight="1" spans="1:2">
      <c r="A16" s="416">
        <v>13</v>
      </c>
      <c r="B16" s="417" t="s">
        <v>16</v>
      </c>
    </row>
    <row r="17" ht="23.1" customHeight="1" spans="1:2">
      <c r="A17" s="416">
        <v>14</v>
      </c>
      <c r="B17" s="418" t="s">
        <v>17</v>
      </c>
    </row>
    <row r="18" ht="23.1" customHeight="1" spans="1:2">
      <c r="A18" s="416">
        <v>15</v>
      </c>
      <c r="B18" s="418" t="s">
        <v>18</v>
      </c>
    </row>
    <row r="19" ht="23.1" customHeight="1" spans="1:2">
      <c r="A19" s="416">
        <v>16</v>
      </c>
      <c r="B19" s="418" t="s">
        <v>19</v>
      </c>
    </row>
    <row r="20" ht="42.95" customHeight="1" spans="1:2">
      <c r="A20" s="416">
        <v>17</v>
      </c>
      <c r="B20" s="419" t="s">
        <v>20</v>
      </c>
    </row>
    <row r="21" ht="23.1" customHeight="1" spans="1:2">
      <c r="A21" s="416">
        <v>18</v>
      </c>
      <c r="B21" s="417" t="s">
        <v>21</v>
      </c>
    </row>
    <row r="22" ht="23.1" customHeight="1" spans="1:2">
      <c r="A22" s="416">
        <v>19</v>
      </c>
      <c r="B22" s="417" t="s">
        <v>22</v>
      </c>
    </row>
    <row r="23" ht="23.1" customHeight="1" spans="1:2">
      <c r="A23" s="416">
        <v>20</v>
      </c>
      <c r="B23" s="417" t="s">
        <v>23</v>
      </c>
    </row>
    <row r="24" ht="23.1" customHeight="1" spans="1:2">
      <c r="A24" s="416">
        <v>21</v>
      </c>
      <c r="B24" s="417" t="s">
        <v>24</v>
      </c>
    </row>
    <row r="25" ht="23.1" customHeight="1" spans="1:2">
      <c r="A25" s="416">
        <v>22</v>
      </c>
      <c r="B25" s="417" t="s">
        <v>25</v>
      </c>
    </row>
    <row r="26" ht="23.1" customHeight="1" spans="1:2">
      <c r="A26" s="416">
        <v>23</v>
      </c>
      <c r="B26" s="417" t="s">
        <v>26</v>
      </c>
    </row>
    <row r="27" ht="23.1" customHeight="1" spans="1:2">
      <c r="A27" s="416">
        <v>24</v>
      </c>
      <c r="B27" s="417" t="s">
        <v>27</v>
      </c>
    </row>
    <row r="28" ht="23.1" customHeight="1" spans="1:2">
      <c r="A28" s="416">
        <v>25</v>
      </c>
      <c r="B28" s="417" t="s">
        <v>28</v>
      </c>
    </row>
    <row r="29" ht="23.1" customHeight="1" spans="1:2">
      <c r="A29" s="416">
        <v>26</v>
      </c>
      <c r="B29" s="417" t="s">
        <v>29</v>
      </c>
    </row>
    <row r="30" ht="23.1" customHeight="1" spans="1:2">
      <c r="A30" s="416">
        <v>27</v>
      </c>
      <c r="B30" s="417" t="s">
        <v>30</v>
      </c>
    </row>
    <row r="31" ht="23.1" customHeight="1" spans="1:2">
      <c r="A31" s="416">
        <v>28</v>
      </c>
      <c r="B31" s="417" t="s">
        <v>31</v>
      </c>
    </row>
    <row r="32" ht="23.1" customHeight="1" spans="1:2">
      <c r="A32" s="416">
        <v>29</v>
      </c>
      <c r="B32" s="417" t="s">
        <v>32</v>
      </c>
    </row>
    <row r="33" ht="23.1" customHeight="1" spans="1:2">
      <c r="A33" s="416">
        <v>30</v>
      </c>
      <c r="B33" s="417" t="s">
        <v>33</v>
      </c>
    </row>
    <row r="34" spans="2:2">
      <c r="B34" s="420"/>
    </row>
    <row r="35" spans="2:2">
      <c r="B35" s="420"/>
    </row>
    <row r="36" spans="2:2">
      <c r="B36" s="420"/>
    </row>
  </sheetData>
  <mergeCells count="1">
    <mergeCell ref="B1:B2"/>
  </mergeCells>
  <pageMargins left="0.75" right="0.75" top="1" bottom="1" header="0.5" footer="0.5"/>
  <pageSetup paperSize="9" scale="75"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3" workbookViewId="0">
      <selection activeCell="D5" sqref="D5:F11"/>
    </sheetView>
  </sheetViews>
  <sheetFormatPr defaultColWidth="9" defaultRowHeight="14.25" outlineLevelCol="5"/>
  <cols>
    <col min="1" max="1" width="22.125" customWidth="1"/>
    <col min="2" max="2" width="10" customWidth="1"/>
    <col min="3" max="3" width="9" customWidth="1"/>
    <col min="4" max="4" width="24" customWidth="1"/>
  </cols>
  <sheetData>
    <row r="1" ht="20.25" spans="1:1">
      <c r="A1" s="1" t="s">
        <v>692</v>
      </c>
    </row>
    <row r="2" ht="28.5" spans="1:6">
      <c r="A2" s="139" t="s">
        <v>21</v>
      </c>
      <c r="B2" s="139"/>
      <c r="C2" s="139"/>
      <c r="D2" s="139"/>
      <c r="E2" s="139"/>
      <c r="F2" s="139"/>
    </row>
    <row r="3" spans="1:6">
      <c r="A3" s="140" t="s">
        <v>35</v>
      </c>
      <c r="B3" s="140"/>
      <c r="C3" s="140"/>
      <c r="D3" s="140"/>
      <c r="E3" s="140"/>
      <c r="F3" s="140"/>
    </row>
    <row r="4" ht="32.25" customHeight="1" spans="1:6">
      <c r="A4" s="53" t="s">
        <v>36</v>
      </c>
      <c r="B4" s="141" t="s">
        <v>693</v>
      </c>
      <c r="C4" s="53" t="s">
        <v>694</v>
      </c>
      <c r="D4" s="53" t="s">
        <v>36</v>
      </c>
      <c r="E4" s="141" t="s">
        <v>693</v>
      </c>
      <c r="F4" s="53" t="s">
        <v>694</v>
      </c>
    </row>
    <row r="5" ht="34.5" customHeight="1" spans="1:6">
      <c r="A5" s="110" t="s">
        <v>695</v>
      </c>
      <c r="B5" s="114">
        <v>51000</v>
      </c>
      <c r="C5" s="111">
        <v>100000</v>
      </c>
      <c r="D5" s="110" t="s">
        <v>696</v>
      </c>
      <c r="E5" s="114">
        <v>25</v>
      </c>
      <c r="F5" s="111">
        <v>25</v>
      </c>
    </row>
    <row r="6" ht="34.5" customHeight="1" spans="1:6">
      <c r="A6" s="110" t="s">
        <v>697</v>
      </c>
      <c r="B6" s="114"/>
      <c r="C6" s="111"/>
      <c r="D6" s="112" t="s">
        <v>94</v>
      </c>
      <c r="E6" s="142">
        <v>185</v>
      </c>
      <c r="F6" s="113">
        <v>185</v>
      </c>
    </row>
    <row r="7" ht="34.5" customHeight="1" spans="1:6">
      <c r="A7" s="110" t="s">
        <v>698</v>
      </c>
      <c r="B7" s="114">
        <v>650</v>
      </c>
      <c r="C7" s="111">
        <v>650</v>
      </c>
      <c r="D7" s="112" t="s">
        <v>96</v>
      </c>
      <c r="E7" s="142">
        <v>22780</v>
      </c>
      <c r="F7" s="113">
        <v>52441</v>
      </c>
    </row>
    <row r="8" ht="34.5" customHeight="1" spans="1:6">
      <c r="A8" s="110" t="s">
        <v>699</v>
      </c>
      <c r="B8" s="114"/>
      <c r="C8" s="114"/>
      <c r="D8" s="112" t="s">
        <v>98</v>
      </c>
      <c r="E8" s="142">
        <v>110</v>
      </c>
      <c r="F8" s="113">
        <v>110</v>
      </c>
    </row>
    <row r="9" ht="34.5" customHeight="1" spans="1:6">
      <c r="A9" s="110"/>
      <c r="B9" s="114"/>
      <c r="C9" s="114"/>
      <c r="D9" s="110" t="s">
        <v>700</v>
      </c>
      <c r="E9" s="114"/>
      <c r="F9" s="114"/>
    </row>
    <row r="10" ht="34.5" customHeight="1" spans="1:6">
      <c r="A10" s="110"/>
      <c r="B10" s="114"/>
      <c r="C10" s="114"/>
      <c r="D10" s="110" t="s">
        <v>701</v>
      </c>
      <c r="E10" s="114">
        <v>1100</v>
      </c>
      <c r="F10" s="114"/>
    </row>
    <row r="11" ht="34.5" customHeight="1" spans="1:6">
      <c r="A11" s="110"/>
      <c r="B11" s="114"/>
      <c r="C11" s="114"/>
      <c r="D11" s="110" t="s">
        <v>702</v>
      </c>
      <c r="E11" s="114">
        <v>29450</v>
      </c>
      <c r="F11" s="115">
        <v>49889</v>
      </c>
    </row>
    <row r="12" ht="34.5" customHeight="1" spans="1:6">
      <c r="A12" s="143"/>
      <c r="B12" s="144"/>
      <c r="C12" s="144"/>
      <c r="D12" s="143"/>
      <c r="E12" s="145"/>
      <c r="F12" s="145"/>
    </row>
    <row r="13" ht="34.5" customHeight="1" spans="1:6">
      <c r="A13" s="114" t="s">
        <v>109</v>
      </c>
      <c r="B13" s="114">
        <f>B5+B7</f>
        <v>51650</v>
      </c>
      <c r="C13" s="114">
        <f>C5+C7</f>
        <v>100650</v>
      </c>
      <c r="D13" s="114" t="s">
        <v>110</v>
      </c>
      <c r="E13" s="114">
        <f>SUM(E5:E11)</f>
        <v>53650</v>
      </c>
      <c r="F13" s="114">
        <f>SUM(F5:F11)</f>
        <v>102650</v>
      </c>
    </row>
    <row r="14" ht="34.5" customHeight="1" spans="1:6">
      <c r="A14" s="110" t="s">
        <v>703</v>
      </c>
      <c r="B14" s="114">
        <v>2000</v>
      </c>
      <c r="C14" s="114">
        <v>2000</v>
      </c>
      <c r="D14" s="110" t="s">
        <v>112</v>
      </c>
      <c r="E14" s="114"/>
      <c r="F14" s="114"/>
    </row>
    <row r="15" ht="34.5" customHeight="1" spans="1:6">
      <c r="A15" s="146" t="s">
        <v>704</v>
      </c>
      <c r="B15" s="147"/>
      <c r="C15" s="147"/>
      <c r="D15" s="146" t="s">
        <v>705</v>
      </c>
      <c r="E15" s="147"/>
      <c r="F15" s="147"/>
    </row>
    <row r="16" ht="34.5" customHeight="1" spans="1:6">
      <c r="A16" s="146" t="s">
        <v>706</v>
      </c>
      <c r="B16" s="147"/>
      <c r="C16" s="147"/>
      <c r="D16" s="146"/>
      <c r="E16" s="147"/>
      <c r="F16" s="147"/>
    </row>
    <row r="17" ht="34.5" customHeight="1" spans="1:6">
      <c r="A17" s="114" t="s">
        <v>120</v>
      </c>
      <c r="B17" s="114">
        <f>B14+B13</f>
        <v>53650</v>
      </c>
      <c r="C17" s="114">
        <f>C14+C13</f>
        <v>102650</v>
      </c>
      <c r="D17" s="114" t="s">
        <v>87</v>
      </c>
      <c r="E17" s="114">
        <f>E13-E14</f>
        <v>53650</v>
      </c>
      <c r="F17" s="114">
        <f>F13-F14</f>
        <v>102650</v>
      </c>
    </row>
    <row r="18" spans="1:6">
      <c r="A18" s="35"/>
      <c r="B18" s="35"/>
      <c r="C18" s="35"/>
      <c r="D18" s="35"/>
      <c r="E18" s="35"/>
      <c r="F18" s="35"/>
    </row>
    <row r="19" spans="1:6">
      <c r="A19" s="35"/>
      <c r="B19" s="35"/>
      <c r="C19" s="35"/>
      <c r="D19" s="35"/>
      <c r="E19" s="35"/>
      <c r="F19" s="35"/>
    </row>
    <row r="20" spans="1:6">
      <c r="A20" s="35"/>
      <c r="B20" s="35"/>
      <c r="C20" s="35"/>
      <c r="D20" s="35"/>
      <c r="E20" s="35"/>
      <c r="F20" s="35"/>
    </row>
    <row r="21" spans="1:6">
      <c r="A21" s="35"/>
      <c r="B21" s="35"/>
      <c r="C21" s="35"/>
      <c r="D21" s="35"/>
      <c r="E21" s="35"/>
      <c r="F21" s="35"/>
    </row>
  </sheetData>
  <mergeCells count="2">
    <mergeCell ref="A2:F2"/>
    <mergeCell ref="A3:F3"/>
  </mergeCells>
  <printOptions horizontalCentered="1"/>
  <pageMargins left="0.75" right="0.75" top="0.393055555555556" bottom="0.472222222222222" header="0.236111111111111" footer="0.354166666666667"/>
  <pageSetup paperSize="9" orientation="landscape" horizontalDpi="600" verticalDpi="6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5" sqref="A5:B5"/>
    </sheetView>
  </sheetViews>
  <sheetFormatPr defaultColWidth="8.125" defaultRowHeight="14.25" outlineLevelCol="3"/>
  <cols>
    <col min="1" max="1" width="10.5" customWidth="1"/>
    <col min="2" max="2" width="30.625" style="119" customWidth="1"/>
    <col min="3" max="3" width="13.75" style="120" customWidth="1"/>
    <col min="4" max="4" width="55.125" style="119" customWidth="1"/>
    <col min="5" max="16384" width="8.125" style="119"/>
  </cols>
  <sheetData>
    <row r="1" ht="20.25" spans="1:1">
      <c r="A1" s="1" t="s">
        <v>707</v>
      </c>
    </row>
    <row r="2" ht="45" customHeight="1" spans="1:4">
      <c r="A2" s="119"/>
      <c r="B2" s="121" t="s">
        <v>22</v>
      </c>
      <c r="C2" s="121"/>
      <c r="D2" s="121"/>
    </row>
    <row r="3" ht="20.1" customHeight="1" spans="1:4">
      <c r="A3" s="119"/>
      <c r="B3" s="122" t="s">
        <v>204</v>
      </c>
      <c r="C3" s="123"/>
      <c r="D3" s="124" t="s">
        <v>35</v>
      </c>
    </row>
    <row r="4" ht="36" customHeight="1" spans="1:4">
      <c r="A4" s="22" t="s">
        <v>206</v>
      </c>
      <c r="B4" s="125" t="s">
        <v>124</v>
      </c>
      <c r="C4" s="126" t="s">
        <v>208</v>
      </c>
      <c r="D4" s="125" t="s">
        <v>708</v>
      </c>
    </row>
    <row r="5" s="13" customFormat="1" ht="17.1" customHeight="1" spans="1:4">
      <c r="A5" s="26">
        <v>103</v>
      </c>
      <c r="B5" s="27" t="s">
        <v>709</v>
      </c>
      <c r="C5" s="71">
        <f>C6</f>
        <v>100650</v>
      </c>
      <c r="D5" s="127"/>
    </row>
    <row r="6" s="13" customFormat="1" ht="17.25" customHeight="1" spans="1:4">
      <c r="A6" s="26">
        <v>10301</v>
      </c>
      <c r="B6" s="27" t="s">
        <v>710</v>
      </c>
      <c r="C6" s="71">
        <f>SUM(C7:C7,C9:C10)</f>
        <v>100650</v>
      </c>
      <c r="D6" s="127"/>
    </row>
    <row r="7" s="13" customFormat="1" ht="17.1" customHeight="1" spans="1:4">
      <c r="A7" s="26">
        <v>1030148</v>
      </c>
      <c r="B7" s="30" t="s">
        <v>711</v>
      </c>
      <c r="C7" s="73">
        <f>C8</f>
        <v>100000</v>
      </c>
      <c r="D7" s="127"/>
    </row>
    <row r="8" s="13" customFormat="1" ht="17.1" customHeight="1" spans="1:4">
      <c r="A8" s="26">
        <v>103014899</v>
      </c>
      <c r="B8" s="30" t="s">
        <v>712</v>
      </c>
      <c r="C8" s="73">
        <v>100000</v>
      </c>
      <c r="D8" s="127"/>
    </row>
    <row r="9" s="13" customFormat="1" ht="17.1" customHeight="1" spans="1:4">
      <c r="A9" s="26">
        <v>1030156</v>
      </c>
      <c r="B9" s="30" t="s">
        <v>713</v>
      </c>
      <c r="C9" s="73"/>
      <c r="D9" s="127"/>
    </row>
    <row r="10" s="118" customFormat="1" ht="16.5" customHeight="1" spans="1:4">
      <c r="A10" s="128">
        <v>1030178</v>
      </c>
      <c r="B10" s="128" t="s">
        <v>714</v>
      </c>
      <c r="C10" s="129">
        <v>650</v>
      </c>
      <c r="D10" s="130"/>
    </row>
    <row r="11" ht="33.95" customHeight="1" spans="1:4">
      <c r="A11" s="131"/>
      <c r="B11" s="132"/>
      <c r="C11" s="133"/>
      <c r="D11" s="132"/>
    </row>
    <row r="12" ht="33.95" customHeight="1" spans="1:4">
      <c r="A12" s="131"/>
      <c r="B12" s="134"/>
      <c r="C12" s="135"/>
      <c r="D12" s="136"/>
    </row>
    <row r="13" ht="33.95" customHeight="1" spans="1:4">
      <c r="A13" s="131"/>
      <c r="B13" s="134"/>
      <c r="C13" s="135"/>
      <c r="D13" s="136"/>
    </row>
    <row r="14" ht="33.95" customHeight="1" spans="1:4">
      <c r="A14" s="131"/>
      <c r="B14" s="137" t="s">
        <v>715</v>
      </c>
      <c r="C14" s="138">
        <f>C5</f>
        <v>100650</v>
      </c>
      <c r="D14" s="132"/>
    </row>
    <row r="15" ht="18.75" customHeight="1" spans="1:1">
      <c r="A15" s="119"/>
    </row>
    <row r="16" ht="18.75" customHeight="1" spans="1:1">
      <c r="A16" s="119"/>
    </row>
    <row r="17" s="119" customFormat="1" ht="18.75" customHeight="1" spans="3:3">
      <c r="C17" s="120"/>
    </row>
    <row r="18" s="119" customFormat="1" ht="18.75" customHeight="1" spans="3:3">
      <c r="C18" s="120"/>
    </row>
    <row r="19" s="119" customFormat="1" ht="18.75" customHeight="1" spans="3:3">
      <c r="C19" s="120"/>
    </row>
    <row r="20" s="119" customFormat="1" ht="18.75" customHeight="1" spans="3:3">
      <c r="C20" s="120"/>
    </row>
    <row r="21" s="119" customFormat="1" ht="18.75" customHeight="1" spans="3:3">
      <c r="C21" s="120"/>
    </row>
    <row r="22" s="119" customFormat="1" ht="18.75" customHeight="1" spans="3:3">
      <c r="C22" s="120"/>
    </row>
    <row r="23" s="119" customFormat="1" ht="18.75" customHeight="1" spans="3:3">
      <c r="C23" s="120"/>
    </row>
    <row r="24" s="119" customFormat="1" ht="18.75" customHeight="1" spans="3:3">
      <c r="C24" s="120"/>
    </row>
  </sheetData>
  <mergeCells count="1">
    <mergeCell ref="B2:D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2"/>
  <sheetViews>
    <sheetView workbookViewId="0">
      <selection activeCell="B33" sqref="B33"/>
    </sheetView>
  </sheetViews>
  <sheetFormatPr defaultColWidth="8.75" defaultRowHeight="15.75"/>
  <cols>
    <col min="1" max="1" width="31" style="65" customWidth="1"/>
    <col min="2" max="2" width="50.25" style="65" customWidth="1"/>
    <col min="3" max="3" width="30" style="13" customWidth="1"/>
    <col min="4" max="31" width="9" style="13"/>
    <col min="32" max="255" width="8.75" style="13"/>
  </cols>
  <sheetData>
    <row r="1" ht="30" customHeight="1" spans="1:1">
      <c r="A1" s="1" t="s">
        <v>716</v>
      </c>
    </row>
    <row r="2" s="13" customFormat="1" ht="27" spans="1:3">
      <c r="A2" s="50" t="s">
        <v>23</v>
      </c>
      <c r="B2" s="50"/>
      <c r="C2" s="108"/>
    </row>
    <row r="3" s="13" customFormat="1" ht="25.5" customHeight="1" spans="2:3">
      <c r="B3" s="67" t="s">
        <v>433</v>
      </c>
      <c r="C3" s="109"/>
    </row>
    <row r="4" s="13" customFormat="1" spans="1:2">
      <c r="A4" s="22" t="s">
        <v>434</v>
      </c>
      <c r="B4" s="69" t="s">
        <v>184</v>
      </c>
    </row>
    <row r="5" s="13" customFormat="1" ht="22" customHeight="1" spans="1:2">
      <c r="A5" s="110" t="s">
        <v>696</v>
      </c>
      <c r="B5" s="111">
        <v>25</v>
      </c>
    </row>
    <row r="6" s="13" customFormat="1" ht="17.1" customHeight="1" spans="1:2">
      <c r="A6" s="112" t="s">
        <v>94</v>
      </c>
      <c r="B6" s="113">
        <v>185</v>
      </c>
    </row>
    <row r="7" s="13" customFormat="1" ht="17.25" customHeight="1" spans="1:2">
      <c r="A7" s="112" t="s">
        <v>96</v>
      </c>
      <c r="B7" s="113">
        <v>52441</v>
      </c>
    </row>
    <row r="8" s="13" customFormat="1" ht="17.25" customHeight="1" spans="1:2">
      <c r="A8" s="112" t="s">
        <v>98</v>
      </c>
      <c r="B8" s="113">
        <v>110</v>
      </c>
    </row>
    <row r="9" s="13" customFormat="1" ht="17.25" customHeight="1" spans="1:2">
      <c r="A9" s="110" t="s">
        <v>700</v>
      </c>
      <c r="B9" s="114"/>
    </row>
    <row r="10" s="13" customFormat="1" ht="17.25" customHeight="1" spans="1:2">
      <c r="A10" s="110" t="s">
        <v>701</v>
      </c>
      <c r="B10" s="114"/>
    </row>
    <row r="11" s="13" customFormat="1" ht="17.1" customHeight="1" spans="1:2">
      <c r="A11" s="110" t="s">
        <v>702</v>
      </c>
      <c r="B11" s="115">
        <v>49889</v>
      </c>
    </row>
    <row r="12" ht="14.25" spans="1:255">
      <c r="A12" s="116" t="s">
        <v>717</v>
      </c>
      <c r="B12" s="117">
        <f>SUM(B5:B11)</f>
        <v>102650</v>
      </c>
      <c r="IU12"/>
    </row>
  </sheetData>
  <mergeCells count="1">
    <mergeCell ref="A2:B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2" sqref="A2:B2"/>
    </sheetView>
  </sheetViews>
  <sheetFormatPr defaultColWidth="8.75" defaultRowHeight="15.75" outlineLevelCol="1"/>
  <cols>
    <col min="1" max="1" width="28.5" style="13" customWidth="1"/>
    <col min="2" max="2" width="48.5" style="13" customWidth="1"/>
    <col min="3" max="32" width="9" style="13"/>
    <col min="33" max="16384" width="8.75" style="13"/>
  </cols>
  <sheetData>
    <row r="1" ht="29.1" customHeight="1" spans="1:1">
      <c r="A1" s="1" t="s">
        <v>718</v>
      </c>
    </row>
    <row r="2" ht="22.5" spans="1:2">
      <c r="A2" s="98" t="s">
        <v>719</v>
      </c>
      <c r="B2" s="98"/>
    </row>
    <row r="3" spans="1:2">
      <c r="A3" s="99" t="s">
        <v>720</v>
      </c>
      <c r="B3" s="99"/>
    </row>
    <row r="4" ht="14.25" spans="1:2">
      <c r="A4" s="100" t="s">
        <v>721</v>
      </c>
      <c r="B4" s="101" t="s">
        <v>722</v>
      </c>
    </row>
    <row r="5" ht="14.25" spans="1:2">
      <c r="A5" s="102" t="s">
        <v>723</v>
      </c>
      <c r="B5" s="103"/>
    </row>
    <row r="6" ht="14.25" spans="1:2">
      <c r="A6" s="104"/>
      <c r="B6" s="105"/>
    </row>
    <row r="7" ht="14.25" spans="1:2">
      <c r="A7" s="104"/>
      <c r="B7" s="105"/>
    </row>
    <row r="8" ht="14.25" spans="1:2">
      <c r="A8" s="104"/>
      <c r="B8" s="105"/>
    </row>
    <row r="9" ht="14.25" spans="1:2">
      <c r="A9" s="104"/>
      <c r="B9" s="105"/>
    </row>
    <row r="10" ht="14.25" spans="1:2">
      <c r="A10" s="104"/>
      <c r="B10" s="105"/>
    </row>
    <row r="11" ht="14.25" spans="1:2">
      <c r="A11" s="106"/>
      <c r="B11" s="107"/>
    </row>
  </sheetData>
  <mergeCells count="3">
    <mergeCell ref="A2:B2"/>
    <mergeCell ref="A3:B3"/>
    <mergeCell ref="A5:B1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C4" sqref="C4:D17"/>
    </sheetView>
  </sheetViews>
  <sheetFormatPr defaultColWidth="9" defaultRowHeight="14.25" outlineLevelCol="4"/>
  <cols>
    <col min="1" max="1" width="30.5" customWidth="1"/>
    <col min="2" max="2" width="10" customWidth="1"/>
    <col min="3" max="3" width="27.75" customWidth="1"/>
    <col min="4" max="4" width="13.375" customWidth="1"/>
  </cols>
  <sheetData>
    <row r="1" ht="28.5" customHeight="1" spans="1:1">
      <c r="A1" s="1" t="s">
        <v>724</v>
      </c>
    </row>
    <row r="2" ht="46.5" customHeight="1" spans="1:4">
      <c r="A2" s="89" t="s">
        <v>25</v>
      </c>
      <c r="B2" s="89"/>
      <c r="C2" s="89"/>
      <c r="D2" s="89"/>
    </row>
    <row r="3" ht="25.5" customHeight="1" spans="2:5">
      <c r="B3" s="90"/>
      <c r="D3" s="91" t="s">
        <v>720</v>
      </c>
      <c r="E3" s="91"/>
    </row>
    <row r="4" ht="50.1" customHeight="1" spans="1:4">
      <c r="A4" s="52" t="s">
        <v>36</v>
      </c>
      <c r="B4" s="53" t="s">
        <v>694</v>
      </c>
      <c r="C4" s="52" t="s">
        <v>434</v>
      </c>
      <c r="D4" s="53" t="s">
        <v>694</v>
      </c>
    </row>
    <row r="5" ht="25.5" customHeight="1" spans="1:4">
      <c r="A5" s="59" t="s">
        <v>725</v>
      </c>
      <c r="B5" s="92">
        <f>SUM(B6:B8)</f>
        <v>10500</v>
      </c>
      <c r="C5" s="54" t="s">
        <v>726</v>
      </c>
      <c r="D5" s="55"/>
    </row>
    <row r="6" ht="25.5" customHeight="1" spans="1:4">
      <c r="A6" s="59" t="s">
        <v>727</v>
      </c>
      <c r="B6" s="93"/>
      <c r="C6" s="56" t="s">
        <v>728</v>
      </c>
      <c r="D6" s="57"/>
    </row>
    <row r="7" ht="25.5" customHeight="1" spans="1:4">
      <c r="A7" s="59" t="s">
        <v>729</v>
      </c>
      <c r="B7" s="93">
        <v>500</v>
      </c>
      <c r="C7" s="58" t="s">
        <v>730</v>
      </c>
      <c r="D7" s="55">
        <f>D8</f>
        <v>500</v>
      </c>
    </row>
    <row r="8" ht="25.5" customHeight="1" spans="1:4">
      <c r="A8" s="59" t="s">
        <v>731</v>
      </c>
      <c r="B8" s="93">
        <v>10000</v>
      </c>
      <c r="C8" s="56" t="s">
        <v>732</v>
      </c>
      <c r="D8" s="57">
        <v>500</v>
      </c>
    </row>
    <row r="9" ht="25.5" customHeight="1" spans="1:4">
      <c r="A9" s="59" t="s">
        <v>733</v>
      </c>
      <c r="B9" s="94"/>
      <c r="C9" s="59"/>
      <c r="D9" s="60"/>
    </row>
    <row r="10" ht="25.5" customHeight="1" spans="1:4">
      <c r="A10" s="95"/>
      <c r="B10" s="95"/>
      <c r="C10" s="61" t="s">
        <v>734</v>
      </c>
      <c r="D10" s="62">
        <v>10000</v>
      </c>
    </row>
    <row r="11" ht="25.5" customHeight="1" spans="1:4">
      <c r="A11" s="96"/>
      <c r="B11" s="96"/>
      <c r="C11" s="96"/>
      <c r="D11" s="96"/>
    </row>
    <row r="12" ht="25.5" customHeight="1" spans="1:4">
      <c r="A12" s="96"/>
      <c r="B12" s="96"/>
      <c r="C12" s="96"/>
      <c r="D12" s="96"/>
    </row>
    <row r="13" ht="25.5" customHeight="1" spans="1:4">
      <c r="A13" s="96"/>
      <c r="B13" s="96"/>
      <c r="C13" s="96"/>
      <c r="D13" s="96"/>
    </row>
    <row r="14" ht="25.5" customHeight="1" spans="1:4">
      <c r="A14" s="96"/>
      <c r="B14" s="96"/>
      <c r="C14" s="96"/>
      <c r="D14" s="96"/>
    </row>
    <row r="15" ht="25.5" customHeight="1" spans="1:4">
      <c r="A15" s="96"/>
      <c r="B15" s="96"/>
      <c r="C15" s="96"/>
      <c r="D15" s="96"/>
    </row>
    <row r="16" ht="25.5" customHeight="1" spans="1:4">
      <c r="A16" s="96"/>
      <c r="B16" s="96"/>
      <c r="C16" s="96"/>
      <c r="D16" s="96"/>
    </row>
    <row r="17" ht="25.5" customHeight="1" spans="1:4">
      <c r="A17" s="97" t="s">
        <v>120</v>
      </c>
      <c r="B17" s="63">
        <f>B5+B9</f>
        <v>10500</v>
      </c>
      <c r="C17" s="63" t="s">
        <v>87</v>
      </c>
      <c r="D17" s="63">
        <f>D5+D7+D10</f>
        <v>10500</v>
      </c>
    </row>
    <row r="18" ht="25.5" customHeight="1"/>
  </sheetData>
  <mergeCells count="1">
    <mergeCell ref="A2:D2"/>
  </mergeCells>
  <printOptions horizontalCentered="1"/>
  <pageMargins left="0.7" right="0.7" top="0.75" bottom="0.75" header="0.3" footer="0.3"/>
  <pageSetup paperSize="9"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A2" sqref="A2:C2"/>
    </sheetView>
  </sheetViews>
  <sheetFormatPr defaultColWidth="8.75" defaultRowHeight="15.75" outlineLevelCol="2"/>
  <cols>
    <col min="1" max="1" width="12.125" style="13" customWidth="1"/>
    <col min="2" max="2" width="37.25" style="13" customWidth="1"/>
    <col min="3" max="3" width="16.5" style="66" customWidth="1"/>
    <col min="4" max="32" width="9" style="13"/>
    <col min="33" max="16384" width="8.75" style="13"/>
  </cols>
  <sheetData>
    <row r="1" ht="30" customHeight="1" spans="1:1">
      <c r="A1" s="1" t="s">
        <v>735</v>
      </c>
    </row>
    <row r="2" ht="37.5" customHeight="1" spans="1:3">
      <c r="A2" s="50" t="s">
        <v>26</v>
      </c>
      <c r="B2" s="50"/>
      <c r="C2" s="50"/>
    </row>
    <row r="3" ht="14.25" spans="1:3">
      <c r="A3" s="67" t="s">
        <v>433</v>
      </c>
      <c r="B3" s="67"/>
      <c r="C3" s="68"/>
    </row>
    <row r="5" ht="14.25" spans="1:3">
      <c r="A5" s="78" t="s">
        <v>206</v>
      </c>
      <c r="B5" s="79" t="s">
        <v>36</v>
      </c>
      <c r="C5" s="78" t="s">
        <v>184</v>
      </c>
    </row>
    <row r="6" ht="14.25" spans="1:3">
      <c r="A6" s="80"/>
      <c r="B6" s="78" t="s">
        <v>736</v>
      </c>
      <c r="C6" s="81">
        <f>C7</f>
        <v>10500</v>
      </c>
    </row>
    <row r="7" s="77" customFormat="1" spans="1:3">
      <c r="A7" s="82">
        <v>103</v>
      </c>
      <c r="B7" s="83" t="s">
        <v>709</v>
      </c>
      <c r="C7" s="81">
        <f>C8</f>
        <v>10500</v>
      </c>
    </row>
    <row r="8" ht="14.25" spans="1:3">
      <c r="A8" s="84">
        <v>10306</v>
      </c>
      <c r="B8" s="83" t="s">
        <v>737</v>
      </c>
      <c r="C8" s="85">
        <f>C13+C14</f>
        <v>10500</v>
      </c>
    </row>
    <row r="9" ht="14.25" spans="1:3">
      <c r="A9" s="84">
        <v>1030601</v>
      </c>
      <c r="B9" s="83" t="s">
        <v>738</v>
      </c>
      <c r="C9" s="81"/>
    </row>
    <row r="10" ht="14.25" spans="1:3">
      <c r="A10" s="84">
        <v>103060116</v>
      </c>
      <c r="B10" s="86" t="s">
        <v>739</v>
      </c>
      <c r="C10" s="85"/>
    </row>
    <row r="11" ht="14.25" spans="1:3">
      <c r="A11" s="84">
        <v>103060128</v>
      </c>
      <c r="B11" s="86" t="s">
        <v>740</v>
      </c>
      <c r="C11" s="85"/>
    </row>
    <row r="12" s="77" customFormat="1" spans="1:3">
      <c r="A12" s="82">
        <v>1030602</v>
      </c>
      <c r="B12" s="83" t="s">
        <v>741</v>
      </c>
      <c r="C12" s="81">
        <f>C13</f>
        <v>500</v>
      </c>
    </row>
    <row r="13" ht="14.25" spans="1:3">
      <c r="A13" s="84">
        <v>103060202</v>
      </c>
      <c r="B13" s="86" t="s">
        <v>742</v>
      </c>
      <c r="C13" s="85">
        <v>500</v>
      </c>
    </row>
    <row r="14" spans="1:3">
      <c r="A14" s="87">
        <v>1030699</v>
      </c>
      <c r="B14" s="88" t="s">
        <v>743</v>
      </c>
      <c r="C14" s="76">
        <v>10000</v>
      </c>
    </row>
  </sheetData>
  <mergeCells count="2">
    <mergeCell ref="A2:C2"/>
    <mergeCell ref="A3:C3"/>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1" sqref="A1"/>
    </sheetView>
  </sheetViews>
  <sheetFormatPr defaultColWidth="8.75" defaultRowHeight="15.75" outlineLevelCol="3"/>
  <cols>
    <col min="1" max="1" width="9.25" style="65" customWidth="1"/>
    <col min="2" max="2" width="32.375" style="65" customWidth="1"/>
    <col min="3" max="3" width="30.5" style="66" customWidth="1"/>
    <col min="4" max="32" width="9" style="13"/>
    <col min="33" max="16384" width="8.75" style="13"/>
  </cols>
  <sheetData>
    <row r="1" ht="39" customHeight="1" spans="1:1">
      <c r="A1" s="1" t="s">
        <v>744</v>
      </c>
    </row>
    <row r="2" ht="33" customHeight="1" spans="1:3">
      <c r="A2" s="50" t="s">
        <v>27</v>
      </c>
      <c r="B2" s="50"/>
      <c r="C2" s="50"/>
    </row>
    <row r="3" ht="14.25" spans="1:3">
      <c r="A3" s="67" t="s">
        <v>433</v>
      </c>
      <c r="B3" s="67"/>
      <c r="C3" s="68"/>
    </row>
    <row r="4" ht="14.25" spans="1:3">
      <c r="A4" s="22" t="s">
        <v>206</v>
      </c>
      <c r="B4" s="22" t="s">
        <v>434</v>
      </c>
      <c r="C4" s="69" t="s">
        <v>184</v>
      </c>
    </row>
    <row r="5" ht="14.25" spans="1:3">
      <c r="A5" s="24"/>
      <c r="B5" s="25" t="s">
        <v>745</v>
      </c>
      <c r="C5" s="70">
        <f>C6+C13</f>
        <v>10500</v>
      </c>
    </row>
    <row r="6" ht="17.1" customHeight="1" spans="1:4">
      <c r="A6" s="26">
        <v>223</v>
      </c>
      <c r="B6" s="27" t="s">
        <v>745</v>
      </c>
      <c r="C6" s="71">
        <f>C11</f>
        <v>500</v>
      </c>
      <c r="D6" s="72"/>
    </row>
    <row r="7" ht="17.25" customHeight="1" spans="1:4">
      <c r="A7" s="26">
        <v>22301</v>
      </c>
      <c r="B7" s="27" t="s">
        <v>746</v>
      </c>
      <c r="C7" s="71"/>
      <c r="D7" s="72"/>
    </row>
    <row r="8" ht="17.25" customHeight="1" spans="1:4">
      <c r="A8" s="26">
        <v>2230107</v>
      </c>
      <c r="B8" s="30" t="s">
        <v>747</v>
      </c>
      <c r="C8" s="73"/>
      <c r="D8" s="72"/>
    </row>
    <row r="9" s="64" customFormat="1" ht="17.25" customHeight="1" spans="1:4">
      <c r="A9" s="26">
        <v>22302</v>
      </c>
      <c r="B9" s="27" t="s">
        <v>748</v>
      </c>
      <c r="C9" s="71"/>
      <c r="D9" s="74"/>
    </row>
    <row r="10" ht="17.25" customHeight="1" spans="1:4">
      <c r="A10" s="26">
        <v>2230202</v>
      </c>
      <c r="B10" s="30" t="s">
        <v>728</v>
      </c>
      <c r="C10" s="73"/>
      <c r="D10" s="72"/>
    </row>
    <row r="11" ht="17.25" customHeight="1" spans="1:4">
      <c r="A11" s="26">
        <v>22399</v>
      </c>
      <c r="B11" s="27" t="s">
        <v>749</v>
      </c>
      <c r="C11" s="71">
        <f>C12</f>
        <v>500</v>
      </c>
      <c r="D11" s="72"/>
    </row>
    <row r="12" ht="17.25" customHeight="1" spans="1:4">
      <c r="A12" s="26">
        <v>2239901</v>
      </c>
      <c r="B12" s="30" t="s">
        <v>136</v>
      </c>
      <c r="C12" s="73">
        <v>500</v>
      </c>
      <c r="D12" s="72"/>
    </row>
    <row r="13" ht="14.25" spans="1:3">
      <c r="A13" s="61"/>
      <c r="B13" s="75" t="s">
        <v>750</v>
      </c>
      <c r="C13" s="76">
        <v>10000</v>
      </c>
    </row>
  </sheetData>
  <mergeCells count="2">
    <mergeCell ref="A2:C2"/>
    <mergeCell ref="A3:C3"/>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E9" sqref="E9"/>
    </sheetView>
  </sheetViews>
  <sheetFormatPr defaultColWidth="9" defaultRowHeight="14.25" outlineLevelCol="1"/>
  <cols>
    <col min="1" max="2" width="39.625" customWidth="1"/>
  </cols>
  <sheetData>
    <row r="1" ht="20.25" spans="1:1">
      <c r="A1" s="1" t="s">
        <v>751</v>
      </c>
    </row>
    <row r="2" ht="54" customHeight="1" spans="1:2">
      <c r="A2" s="50" t="s">
        <v>28</v>
      </c>
      <c r="B2" s="50"/>
    </row>
    <row r="3" ht="16" customHeight="1" spans="2:2">
      <c r="B3" s="51" t="s">
        <v>433</v>
      </c>
    </row>
    <row r="4" spans="1:2">
      <c r="A4" s="52" t="s">
        <v>434</v>
      </c>
      <c r="B4" s="53" t="s">
        <v>694</v>
      </c>
    </row>
    <row r="5" ht="24" customHeight="1" spans="1:2">
      <c r="A5" s="54" t="s">
        <v>726</v>
      </c>
      <c r="B5" s="55"/>
    </row>
    <row r="6" ht="24" customHeight="1" spans="1:2">
      <c r="A6" s="56" t="s">
        <v>728</v>
      </c>
      <c r="B6" s="57"/>
    </row>
    <row r="7" ht="24" customHeight="1" spans="1:2">
      <c r="A7" s="58" t="s">
        <v>730</v>
      </c>
      <c r="B7" s="55">
        <f>B8</f>
        <v>500</v>
      </c>
    </row>
    <row r="8" ht="24" customHeight="1" spans="1:2">
      <c r="A8" s="56" t="s">
        <v>732</v>
      </c>
      <c r="B8" s="57">
        <v>500</v>
      </c>
    </row>
    <row r="9" ht="24" customHeight="1" spans="1:2">
      <c r="A9" s="59"/>
      <c r="B9" s="60"/>
    </row>
    <row r="10" ht="24" customHeight="1" spans="1:2">
      <c r="A10" s="61" t="s">
        <v>734</v>
      </c>
      <c r="B10" s="62">
        <v>10000</v>
      </c>
    </row>
    <row r="11" ht="24" customHeight="1" spans="1:2">
      <c r="A11" s="63" t="s">
        <v>87</v>
      </c>
      <c r="B11" s="63">
        <f>B5+B7+B10</f>
        <v>10500</v>
      </c>
    </row>
    <row r="12" ht="24" customHeight="1"/>
  </sheetData>
  <mergeCells count="1">
    <mergeCell ref="A2:B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H3" sqref="H3"/>
    </sheetView>
  </sheetViews>
  <sheetFormatPr defaultColWidth="8.75" defaultRowHeight="15.75" outlineLevelRow="2" outlineLevelCol="4"/>
  <cols>
    <col min="1" max="2" width="15.625" style="13" customWidth="1"/>
    <col min="3" max="4" width="8.75" style="13"/>
    <col min="5" max="5" width="17.625" style="13" customWidth="1"/>
    <col min="6" max="16384" width="8.75" style="13"/>
  </cols>
  <sheetData>
    <row r="1" ht="45.95" customHeight="1" spans="1:1">
      <c r="A1" s="1" t="s">
        <v>752</v>
      </c>
    </row>
    <row r="2" customFormat="1" ht="45.95" customHeight="1" spans="1:5">
      <c r="A2" s="49" t="s">
        <v>753</v>
      </c>
      <c r="B2" s="49"/>
      <c r="C2" s="49"/>
      <c r="D2" s="49"/>
      <c r="E2" s="49"/>
    </row>
    <row r="3" s="48" customFormat="1" ht="129.95" customHeight="1" spans="1:1">
      <c r="A3" s="48" t="s">
        <v>754</v>
      </c>
    </row>
  </sheetData>
  <mergeCells count="1">
    <mergeCell ref="A2:E2"/>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K8" sqref="K8"/>
    </sheetView>
  </sheetViews>
  <sheetFormatPr defaultColWidth="9" defaultRowHeight="14.25"/>
  <cols>
    <col min="1" max="1" width="26.5" customWidth="1"/>
    <col min="2" max="2" width="11.375" customWidth="1"/>
    <col min="3" max="3" width="8.375" customWidth="1"/>
    <col min="4" max="7" width="12.75"/>
    <col min="8" max="8" width="10.625" customWidth="1"/>
    <col min="9" max="9" width="11.25" customWidth="1"/>
  </cols>
  <sheetData>
    <row r="1" spans="1:1">
      <c r="A1" s="35"/>
    </row>
    <row r="2" ht="20.25" spans="1:1">
      <c r="A2" s="1" t="s">
        <v>755</v>
      </c>
    </row>
    <row r="3" ht="28.5" spans="1:9">
      <c r="A3" s="36" t="s">
        <v>30</v>
      </c>
      <c r="B3" s="36"/>
      <c r="C3" s="36"/>
      <c r="D3" s="36"/>
      <c r="E3" s="36"/>
      <c r="F3" s="36"/>
      <c r="G3" s="36"/>
      <c r="H3" s="36"/>
      <c r="I3" s="36"/>
    </row>
    <row r="4" ht="22.5" customHeight="1" spans="1:9">
      <c r="A4" s="37"/>
      <c r="B4" s="38"/>
      <c r="C4" s="39"/>
      <c r="D4" s="39"/>
      <c r="E4" s="39"/>
      <c r="F4" s="39"/>
      <c r="G4" s="39"/>
      <c r="H4" s="40" t="s">
        <v>35</v>
      </c>
      <c r="I4" s="40"/>
    </row>
    <row r="5" ht="67.5" customHeight="1" spans="1:9">
      <c r="A5" s="41" t="s">
        <v>152</v>
      </c>
      <c r="B5" s="42" t="s">
        <v>153</v>
      </c>
      <c r="C5" s="43" t="s">
        <v>154</v>
      </c>
      <c r="D5" s="42" t="s">
        <v>155</v>
      </c>
      <c r="E5" s="42" t="s">
        <v>156</v>
      </c>
      <c r="F5" s="42" t="s">
        <v>157</v>
      </c>
      <c r="G5" s="42" t="s">
        <v>158</v>
      </c>
      <c r="H5" s="42" t="s">
        <v>159</v>
      </c>
      <c r="I5" s="42" t="s">
        <v>160</v>
      </c>
    </row>
    <row r="6" ht="22.5" customHeight="1" spans="1:9">
      <c r="A6" s="41"/>
      <c r="B6" s="42"/>
      <c r="C6" s="43" t="s">
        <v>161</v>
      </c>
      <c r="D6" s="42" t="s">
        <v>161</v>
      </c>
      <c r="E6" s="42" t="s">
        <v>162</v>
      </c>
      <c r="F6" s="42" t="s">
        <v>163</v>
      </c>
      <c r="G6" s="42"/>
      <c r="H6" s="42"/>
      <c r="I6" s="42"/>
    </row>
    <row r="7" ht="22.5" customHeight="1" spans="1:9">
      <c r="A7" s="44" t="s">
        <v>164</v>
      </c>
      <c r="B7" s="45">
        <f t="shared" ref="B7:B23" si="0">SUM(C7:I7)</f>
        <v>50138.8882</v>
      </c>
      <c r="C7" s="46"/>
      <c r="D7" s="45">
        <f t="shared" ref="D7:I7" si="1">SUM(D8:D15)</f>
        <v>4011.13</v>
      </c>
      <c r="E7" s="45">
        <f t="shared" si="1"/>
        <v>19883.06</v>
      </c>
      <c r="F7" s="45">
        <f t="shared" si="1"/>
        <v>8927.22</v>
      </c>
      <c r="G7" s="45">
        <f t="shared" si="1"/>
        <v>15942</v>
      </c>
      <c r="H7" s="45">
        <f t="shared" si="1"/>
        <v>898.3982</v>
      </c>
      <c r="I7" s="45">
        <f t="shared" si="1"/>
        <v>477.08</v>
      </c>
    </row>
    <row r="8" ht="22.5" customHeight="1" spans="1:9">
      <c r="A8" s="44" t="s">
        <v>165</v>
      </c>
      <c r="B8" s="45">
        <f t="shared" si="0"/>
        <v>24981.5382</v>
      </c>
      <c r="C8" s="46"/>
      <c r="D8" s="46">
        <v>352.83</v>
      </c>
      <c r="E8" s="45">
        <v>9228.72</v>
      </c>
      <c r="F8" s="45">
        <v>8870.22</v>
      </c>
      <c r="G8" s="45">
        <v>5180</v>
      </c>
      <c r="H8" s="45">
        <v>884.3982</v>
      </c>
      <c r="I8" s="46">
        <v>465.37</v>
      </c>
    </row>
    <row r="9" ht="22.5" customHeight="1" spans="1:9">
      <c r="A9" s="44" t="s">
        <v>166</v>
      </c>
      <c r="B9" s="45">
        <f t="shared" si="0"/>
        <v>127.79</v>
      </c>
      <c r="C9" s="46"/>
      <c r="D9" s="46">
        <v>6</v>
      </c>
      <c r="E9" s="46">
        <v>8.12</v>
      </c>
      <c r="F9" s="46">
        <v>57</v>
      </c>
      <c r="G9" s="46">
        <v>32</v>
      </c>
      <c r="H9" s="46">
        <v>14</v>
      </c>
      <c r="I9" s="46">
        <v>10.67</v>
      </c>
    </row>
    <row r="10" ht="22.5" customHeight="1" spans="1:9">
      <c r="A10" s="44" t="s">
        <v>167</v>
      </c>
      <c r="B10" s="45">
        <f t="shared" si="0"/>
        <v>24667.56</v>
      </c>
      <c r="C10" s="46"/>
      <c r="D10" s="45">
        <v>3651.2</v>
      </c>
      <c r="E10" s="45">
        <v>10286.36</v>
      </c>
      <c r="F10" s="46"/>
      <c r="G10" s="45">
        <v>10730</v>
      </c>
      <c r="H10" s="46"/>
      <c r="I10" s="46"/>
    </row>
    <row r="11" ht="22.5" customHeight="1" spans="1:9">
      <c r="A11" s="44" t="s">
        <v>168</v>
      </c>
      <c r="B11" s="45">
        <f t="shared" si="0"/>
        <v>0</v>
      </c>
      <c r="C11" s="46"/>
      <c r="D11" s="46"/>
      <c r="E11" s="46"/>
      <c r="F11" s="34"/>
      <c r="G11" s="34"/>
      <c r="H11" s="34"/>
      <c r="I11" s="34"/>
    </row>
    <row r="12" ht="22.5" customHeight="1" spans="1:9">
      <c r="A12" s="44" t="s">
        <v>169</v>
      </c>
      <c r="B12" s="45">
        <f t="shared" si="0"/>
        <v>360.86</v>
      </c>
      <c r="C12" s="46"/>
      <c r="D12" s="46">
        <v>1</v>
      </c>
      <c r="E12" s="46">
        <v>359.86</v>
      </c>
      <c r="F12" s="46"/>
      <c r="G12" s="46"/>
      <c r="H12" s="46"/>
      <c r="I12" s="46"/>
    </row>
    <row r="13" ht="22.5" customHeight="1" spans="1:9">
      <c r="A13" s="44" t="s">
        <v>170</v>
      </c>
      <c r="B13" s="45">
        <f t="shared" si="0"/>
        <v>1.14</v>
      </c>
      <c r="C13" s="46"/>
      <c r="D13" s="46">
        <v>0.1</v>
      </c>
      <c r="E13" s="46"/>
      <c r="F13" s="46"/>
      <c r="G13" s="34"/>
      <c r="H13" s="34"/>
      <c r="I13" s="46">
        <v>1.04</v>
      </c>
    </row>
    <row r="14" ht="22.5" customHeight="1" spans="1:9">
      <c r="A14" s="44" t="s">
        <v>171</v>
      </c>
      <c r="B14" s="45">
        <f t="shared" si="0"/>
        <v>0</v>
      </c>
      <c r="C14" s="46"/>
      <c r="D14" s="34"/>
      <c r="E14" s="34"/>
      <c r="F14" s="34"/>
      <c r="G14" s="34"/>
      <c r="H14" s="34"/>
      <c r="I14" s="34"/>
    </row>
    <row r="15" ht="22.5" customHeight="1" spans="1:9">
      <c r="A15" s="44" t="s">
        <v>172</v>
      </c>
      <c r="B15" s="45">
        <f t="shared" si="0"/>
        <v>0</v>
      </c>
      <c r="C15" s="46"/>
      <c r="D15" s="34"/>
      <c r="E15" s="34"/>
      <c r="F15" s="34"/>
      <c r="G15" s="34"/>
      <c r="H15" s="34"/>
      <c r="I15" s="34"/>
    </row>
    <row r="16" ht="22.5" customHeight="1" spans="1:9">
      <c r="A16" s="44" t="s">
        <v>173</v>
      </c>
      <c r="B16" s="45">
        <f t="shared" si="0"/>
        <v>47518.17</v>
      </c>
      <c r="C16" s="46"/>
      <c r="D16" s="45">
        <f t="shared" ref="D16:I16" si="2">SUM(D17:D21)</f>
        <v>3627.99</v>
      </c>
      <c r="E16" s="45">
        <f t="shared" si="2"/>
        <v>18879.58</v>
      </c>
      <c r="F16" s="45">
        <f t="shared" si="2"/>
        <v>8689.58</v>
      </c>
      <c r="G16" s="45">
        <f t="shared" si="2"/>
        <v>15159.37</v>
      </c>
      <c r="H16" s="45">
        <f t="shared" si="2"/>
        <v>892.92</v>
      </c>
      <c r="I16" s="45">
        <f t="shared" si="2"/>
        <v>268.73</v>
      </c>
    </row>
    <row r="17" ht="22.5" customHeight="1" spans="1:9">
      <c r="A17" s="44" t="s">
        <v>174</v>
      </c>
      <c r="B17" s="45">
        <f t="shared" si="0"/>
        <v>46166.19</v>
      </c>
      <c r="C17" s="46"/>
      <c r="D17" s="45">
        <v>3627.91</v>
      </c>
      <c r="E17" s="45">
        <v>18701.1</v>
      </c>
      <c r="F17" s="45">
        <v>8689.58</v>
      </c>
      <c r="G17" s="45">
        <v>14141.87</v>
      </c>
      <c r="H17" s="46">
        <v>876.92</v>
      </c>
      <c r="I17" s="46">
        <v>128.81</v>
      </c>
    </row>
    <row r="18" ht="22.5" customHeight="1" spans="1:9">
      <c r="A18" s="44" t="s">
        <v>175</v>
      </c>
      <c r="B18" s="45">
        <f t="shared" si="0"/>
        <v>201.73</v>
      </c>
      <c r="C18" s="46"/>
      <c r="D18" s="46"/>
      <c r="E18" s="46">
        <v>45.86</v>
      </c>
      <c r="F18" s="46"/>
      <c r="G18" s="46"/>
      <c r="H18" s="46">
        <v>16</v>
      </c>
      <c r="I18" s="46">
        <v>139.87</v>
      </c>
    </row>
    <row r="19" spans="1:9">
      <c r="A19" s="44" t="s">
        <v>176</v>
      </c>
      <c r="B19" s="45">
        <f t="shared" si="0"/>
        <v>1150.25</v>
      </c>
      <c r="C19" s="46"/>
      <c r="D19" s="46">
        <v>0.08</v>
      </c>
      <c r="E19" s="46">
        <v>132.62</v>
      </c>
      <c r="F19" s="46"/>
      <c r="G19" s="34">
        <v>1017.5</v>
      </c>
      <c r="H19" s="34"/>
      <c r="I19" s="46">
        <v>0.05</v>
      </c>
    </row>
    <row r="20" spans="1:9">
      <c r="A20" s="44" t="s">
        <v>177</v>
      </c>
      <c r="B20" s="45">
        <f t="shared" si="0"/>
        <v>0</v>
      </c>
      <c r="C20" s="46"/>
      <c r="D20" s="34"/>
      <c r="E20" s="34"/>
      <c r="F20" s="34"/>
      <c r="G20" s="34"/>
      <c r="H20" s="34"/>
      <c r="I20" s="34"/>
    </row>
    <row r="21" spans="1:9">
      <c r="A21" s="44" t="s">
        <v>178</v>
      </c>
      <c r="B21" s="45">
        <f t="shared" si="0"/>
        <v>0</v>
      </c>
      <c r="C21" s="46"/>
      <c r="D21" s="34"/>
      <c r="E21" s="34"/>
      <c r="F21" s="34"/>
      <c r="G21" s="34"/>
      <c r="H21" s="34"/>
      <c r="I21" s="34"/>
    </row>
    <row r="22" spans="1:9">
      <c r="A22" s="44" t="s">
        <v>179</v>
      </c>
      <c r="B22" s="45">
        <f t="shared" si="0"/>
        <v>2620.7</v>
      </c>
      <c r="C22" s="46"/>
      <c r="D22" s="46">
        <v>383.14</v>
      </c>
      <c r="E22" s="46">
        <v>1003.47</v>
      </c>
      <c r="F22" s="45">
        <v>237.64</v>
      </c>
      <c r="G22" s="45">
        <v>782.63</v>
      </c>
      <c r="H22" s="46">
        <v>5.47</v>
      </c>
      <c r="I22" s="46">
        <v>208.35</v>
      </c>
    </row>
    <row r="23" spans="1:9">
      <c r="A23" s="44" t="s">
        <v>180</v>
      </c>
      <c r="B23" s="45">
        <f t="shared" si="0"/>
        <v>30784.59</v>
      </c>
      <c r="C23" s="46"/>
      <c r="D23" s="45">
        <v>6769.07</v>
      </c>
      <c r="E23" s="45">
        <v>2657.42</v>
      </c>
      <c r="F23" s="45">
        <v>7593.22</v>
      </c>
      <c r="G23" s="45">
        <v>9914.63</v>
      </c>
      <c r="H23" s="45">
        <v>1367.7</v>
      </c>
      <c r="I23" s="45">
        <v>2482.55</v>
      </c>
    </row>
    <row r="24" spans="1:9">
      <c r="A24" s="47" t="s">
        <v>181</v>
      </c>
      <c r="B24" s="47"/>
      <c r="C24" s="47"/>
      <c r="D24" s="47"/>
      <c r="E24" s="47"/>
      <c r="F24" s="47"/>
      <c r="G24" s="47"/>
      <c r="H24" s="47"/>
      <c r="I24" s="47"/>
    </row>
  </sheetData>
  <mergeCells count="8">
    <mergeCell ref="A3:I3"/>
    <mergeCell ref="H4:I4"/>
    <mergeCell ref="A24:I24"/>
    <mergeCell ref="A5:A6"/>
    <mergeCell ref="B5:B6"/>
    <mergeCell ref="G5:G6"/>
    <mergeCell ref="H5:H6"/>
    <mergeCell ref="I5:I6"/>
  </mergeCells>
  <printOptions horizontalCentered="1"/>
  <pageMargins left="0.7" right="0.7" top="0.75" bottom="0.75" header="0.3" footer="0.3"/>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zoomScale="85" zoomScaleNormal="85" workbookViewId="0">
      <selection activeCell="F46" sqref="F46"/>
    </sheetView>
  </sheetViews>
  <sheetFormatPr defaultColWidth="9" defaultRowHeight="13.5"/>
  <cols>
    <col min="1" max="1" width="22.25" style="38" customWidth="1"/>
    <col min="2" max="3" width="9" style="38"/>
    <col min="4" max="4" width="9.25" style="38" customWidth="1"/>
    <col min="5" max="5" width="7.875" style="38" customWidth="1"/>
    <col min="6" max="6" width="25.5" style="38" customWidth="1"/>
    <col min="7" max="8" width="9" style="38"/>
    <col min="9" max="9" width="11.375" style="38" customWidth="1"/>
    <col min="10" max="16384" width="9" style="38"/>
  </cols>
  <sheetData>
    <row r="1" spans="1:1">
      <c r="A1" s="354" t="s">
        <v>34</v>
      </c>
    </row>
    <row r="2" ht="28.5" spans="1:12">
      <c r="A2" s="36" t="s">
        <v>4</v>
      </c>
      <c r="B2" s="36"/>
      <c r="C2" s="36"/>
      <c r="D2" s="36"/>
      <c r="E2" s="36"/>
      <c r="F2" s="36"/>
      <c r="G2" s="36"/>
      <c r="H2" s="36"/>
      <c r="I2" s="36"/>
      <c r="J2" s="36"/>
      <c r="K2" s="36"/>
      <c r="L2" s="36"/>
    </row>
    <row r="3" spans="1:12">
      <c r="A3" s="375"/>
      <c r="I3" s="391" t="s">
        <v>35</v>
      </c>
      <c r="J3" s="391"/>
      <c r="K3" s="391"/>
      <c r="L3" s="391"/>
    </row>
    <row r="4" ht="18" customHeight="1" spans="1:12">
      <c r="A4" s="382" t="s">
        <v>36</v>
      </c>
      <c r="B4" s="382" t="s">
        <v>37</v>
      </c>
      <c r="C4" s="376" t="s">
        <v>38</v>
      </c>
      <c r="D4" s="382" t="s">
        <v>39</v>
      </c>
      <c r="E4" s="382" t="s">
        <v>40</v>
      </c>
      <c r="F4" s="382" t="s">
        <v>36</v>
      </c>
      <c r="G4" s="382" t="s">
        <v>37</v>
      </c>
      <c r="H4" s="376" t="s">
        <v>38</v>
      </c>
      <c r="I4" s="382" t="s">
        <v>39</v>
      </c>
      <c r="J4" s="382" t="s">
        <v>40</v>
      </c>
      <c r="K4" s="392"/>
      <c r="L4" s="392"/>
    </row>
    <row r="5" ht="18" customHeight="1" spans="1:12">
      <c r="A5" s="382"/>
      <c r="B5" s="382" t="s">
        <v>41</v>
      </c>
      <c r="C5" s="376" t="s">
        <v>42</v>
      </c>
      <c r="D5" s="382"/>
      <c r="E5" s="382"/>
      <c r="F5" s="382"/>
      <c r="G5" s="382" t="s">
        <v>41</v>
      </c>
      <c r="H5" s="376" t="s">
        <v>42</v>
      </c>
      <c r="I5" s="393"/>
      <c r="J5" s="382"/>
      <c r="K5" s="392"/>
      <c r="L5" s="392"/>
    </row>
    <row r="6" ht="18" customHeight="1" spans="1:12">
      <c r="A6" s="383" t="s">
        <v>43</v>
      </c>
      <c r="B6" s="378">
        <v>35445</v>
      </c>
      <c r="C6" s="378">
        <v>37490</v>
      </c>
      <c r="D6" s="384">
        <f>C6/B6*100-100</f>
        <v>5.76950204542248</v>
      </c>
      <c r="E6" s="384"/>
      <c r="F6" s="377" t="s">
        <v>44</v>
      </c>
      <c r="G6" s="378">
        <v>28382</v>
      </c>
      <c r="H6" s="385">
        <v>30908</v>
      </c>
      <c r="I6" s="387">
        <f t="shared" ref="I6:I24" si="0">H6/G6*100-100</f>
        <v>8.90000704671976</v>
      </c>
      <c r="J6" s="394"/>
      <c r="K6" s="395"/>
      <c r="L6" s="395"/>
    </row>
    <row r="7" ht="18" customHeight="1" spans="1:12">
      <c r="A7" s="383" t="s">
        <v>45</v>
      </c>
      <c r="B7" s="378">
        <v>13143</v>
      </c>
      <c r="C7" s="378">
        <v>15767</v>
      </c>
      <c r="D7" s="384">
        <f>C7/B7*100-100</f>
        <v>19.9650003804307</v>
      </c>
      <c r="E7" s="384"/>
      <c r="F7" s="377" t="s">
        <v>46</v>
      </c>
      <c r="G7" s="378">
        <v>804</v>
      </c>
      <c r="H7" s="385">
        <v>855</v>
      </c>
      <c r="I7" s="387">
        <f t="shared" si="0"/>
        <v>6.34328358208955</v>
      </c>
      <c r="J7" s="396"/>
      <c r="K7" s="397"/>
      <c r="L7" s="397"/>
    </row>
    <row r="8" ht="18" customHeight="1" spans="1:12">
      <c r="A8" s="383"/>
      <c r="B8" s="378"/>
      <c r="C8" s="378"/>
      <c r="D8" s="384"/>
      <c r="E8" s="384"/>
      <c r="F8" s="377" t="s">
        <v>47</v>
      </c>
      <c r="G8" s="378">
        <v>8214</v>
      </c>
      <c r="H8" s="385">
        <v>9517</v>
      </c>
      <c r="I8" s="387">
        <f t="shared" si="0"/>
        <v>15.863160457755</v>
      </c>
      <c r="J8" s="396"/>
      <c r="K8" s="397"/>
      <c r="L8" s="397"/>
    </row>
    <row r="9" ht="18" customHeight="1" spans="1:12">
      <c r="A9" s="383"/>
      <c r="B9" s="378"/>
      <c r="C9" s="378"/>
      <c r="D9" s="378"/>
      <c r="E9" s="378"/>
      <c r="F9" s="377" t="s">
        <v>48</v>
      </c>
      <c r="G9" s="378">
        <v>27266</v>
      </c>
      <c r="H9" s="385">
        <v>27915</v>
      </c>
      <c r="I9" s="387">
        <f t="shared" si="0"/>
        <v>2.38025379593634</v>
      </c>
      <c r="J9" s="398"/>
      <c r="K9" s="399"/>
      <c r="L9" s="399"/>
    </row>
    <row r="10" ht="18" customHeight="1" spans="1:12">
      <c r="A10" s="383"/>
      <c r="B10" s="378"/>
      <c r="C10" s="378"/>
      <c r="D10" s="378"/>
      <c r="E10" s="378"/>
      <c r="F10" s="377" t="s">
        <v>49</v>
      </c>
      <c r="G10" s="378">
        <v>4965</v>
      </c>
      <c r="H10" s="385">
        <v>5064</v>
      </c>
      <c r="I10" s="387">
        <f t="shared" si="0"/>
        <v>1.99395770392749</v>
      </c>
      <c r="J10" s="398"/>
      <c r="K10" s="399"/>
      <c r="L10" s="399"/>
    </row>
    <row r="11" ht="18" customHeight="1" spans="1:12">
      <c r="A11" s="383"/>
      <c r="B11" s="378"/>
      <c r="C11" s="378"/>
      <c r="D11" s="378"/>
      <c r="E11" s="378"/>
      <c r="F11" s="377" t="s">
        <v>50</v>
      </c>
      <c r="G11" s="378">
        <v>6870</v>
      </c>
      <c r="H11" s="385">
        <v>6995</v>
      </c>
      <c r="I11" s="387">
        <f t="shared" si="0"/>
        <v>1.81950509461426</v>
      </c>
      <c r="J11" s="398"/>
      <c r="K11" s="399"/>
      <c r="L11" s="399"/>
    </row>
    <row r="12" ht="31.5" customHeight="1" spans="1:12">
      <c r="A12" s="383"/>
      <c r="B12" s="378"/>
      <c r="C12" s="378"/>
      <c r="D12" s="378"/>
      <c r="E12" s="378"/>
      <c r="F12" s="377" t="s">
        <v>51</v>
      </c>
      <c r="G12" s="378">
        <v>56245</v>
      </c>
      <c r="H12" s="385">
        <v>35221</v>
      </c>
      <c r="I12" s="387">
        <f t="shared" si="0"/>
        <v>-37.3793226064539</v>
      </c>
      <c r="J12" s="400"/>
      <c r="K12" s="401"/>
      <c r="L12" s="401"/>
    </row>
    <row r="13" ht="18" customHeight="1" spans="1:12">
      <c r="A13" s="383"/>
      <c r="B13" s="378"/>
      <c r="C13" s="378"/>
      <c r="D13" s="378"/>
      <c r="E13" s="378"/>
      <c r="F13" s="377" t="s">
        <v>52</v>
      </c>
      <c r="G13" s="378">
        <v>23040</v>
      </c>
      <c r="H13" s="385">
        <v>25271</v>
      </c>
      <c r="I13" s="387">
        <f t="shared" si="0"/>
        <v>9.68315972222223</v>
      </c>
      <c r="J13" s="398"/>
      <c r="K13" s="399"/>
      <c r="L13" s="399"/>
    </row>
    <row r="14" ht="18" customHeight="1" spans="1:12">
      <c r="A14" s="383"/>
      <c r="B14" s="378"/>
      <c r="C14" s="378"/>
      <c r="D14" s="378"/>
      <c r="E14" s="378"/>
      <c r="F14" s="377" t="s">
        <v>53</v>
      </c>
      <c r="G14" s="378">
        <v>13560</v>
      </c>
      <c r="H14" s="385">
        <v>10450</v>
      </c>
      <c r="I14" s="387">
        <f t="shared" si="0"/>
        <v>-22.9351032448378</v>
      </c>
      <c r="J14" s="402"/>
      <c r="K14" s="401"/>
      <c r="L14" s="401"/>
    </row>
    <row r="15" ht="18" customHeight="1" spans="1:12">
      <c r="A15" s="383"/>
      <c r="B15" s="378"/>
      <c r="C15" s="378"/>
      <c r="D15" s="378"/>
      <c r="E15" s="378"/>
      <c r="F15" s="377" t="s">
        <v>54</v>
      </c>
      <c r="G15" s="378">
        <v>20145</v>
      </c>
      <c r="H15" s="385">
        <v>21808</v>
      </c>
      <c r="I15" s="387">
        <f t="shared" si="0"/>
        <v>8.25515016133036</v>
      </c>
      <c r="J15" s="403"/>
      <c r="K15" s="399"/>
      <c r="L15" s="399"/>
    </row>
    <row r="16" ht="18" customHeight="1" spans="1:12">
      <c r="A16" s="383"/>
      <c r="B16" s="378"/>
      <c r="C16" s="378"/>
      <c r="D16" s="378"/>
      <c r="E16" s="378"/>
      <c r="F16" s="377" t="s">
        <v>55</v>
      </c>
      <c r="G16" s="378">
        <v>28695</v>
      </c>
      <c r="H16" s="385">
        <v>48170</v>
      </c>
      <c r="I16" s="387">
        <f t="shared" si="0"/>
        <v>67.8689667189406</v>
      </c>
      <c r="J16" s="404"/>
      <c r="K16" s="405"/>
      <c r="L16" s="405"/>
    </row>
    <row r="17" ht="18" customHeight="1" spans="1:12">
      <c r="A17" s="383"/>
      <c r="B17" s="378"/>
      <c r="C17" s="378"/>
      <c r="D17" s="378"/>
      <c r="E17" s="378"/>
      <c r="F17" s="377" t="s">
        <v>56</v>
      </c>
      <c r="G17" s="378">
        <v>4217</v>
      </c>
      <c r="H17" s="385">
        <v>7522</v>
      </c>
      <c r="I17" s="387">
        <f t="shared" si="0"/>
        <v>78.3732511263932</v>
      </c>
      <c r="J17" s="403"/>
      <c r="K17" s="399"/>
      <c r="L17" s="399"/>
    </row>
    <row r="18" ht="18" customHeight="1" spans="1:12">
      <c r="A18" s="383"/>
      <c r="B18" s="378"/>
      <c r="C18" s="378"/>
      <c r="D18" s="378"/>
      <c r="E18" s="378"/>
      <c r="F18" s="377" t="s">
        <v>57</v>
      </c>
      <c r="G18" s="378">
        <v>3282</v>
      </c>
      <c r="H18" s="385">
        <v>3502</v>
      </c>
      <c r="I18" s="387">
        <f t="shared" si="0"/>
        <v>6.70322973796466</v>
      </c>
      <c r="J18" s="406"/>
      <c r="K18" s="395"/>
      <c r="L18" s="395"/>
    </row>
    <row r="19" ht="18" customHeight="1" spans="1:12">
      <c r="A19" s="383"/>
      <c r="B19" s="378"/>
      <c r="C19" s="378"/>
      <c r="D19" s="378"/>
      <c r="E19" s="378"/>
      <c r="F19" s="377" t="s">
        <v>58</v>
      </c>
      <c r="G19" s="378">
        <v>2007</v>
      </c>
      <c r="H19" s="385">
        <v>2131</v>
      </c>
      <c r="I19" s="387">
        <f t="shared" si="0"/>
        <v>6.17837568510214</v>
      </c>
      <c r="J19" s="403"/>
      <c r="K19" s="399"/>
      <c r="L19" s="399"/>
    </row>
    <row r="20" ht="18" customHeight="1" spans="1:12">
      <c r="A20" s="383"/>
      <c r="B20" s="378"/>
      <c r="C20" s="378"/>
      <c r="D20" s="378"/>
      <c r="E20" s="378"/>
      <c r="F20" s="377" t="s">
        <v>59</v>
      </c>
      <c r="G20" s="378">
        <v>31</v>
      </c>
      <c r="H20" s="385">
        <v>45</v>
      </c>
      <c r="I20" s="387">
        <f t="shared" si="0"/>
        <v>45.1612903225806</v>
      </c>
      <c r="J20" s="406"/>
      <c r="K20" s="395"/>
      <c r="L20" s="395"/>
    </row>
    <row r="21" ht="18" customHeight="1" spans="1:12">
      <c r="A21" s="383"/>
      <c r="B21" s="378"/>
      <c r="C21" s="378"/>
      <c r="D21" s="378"/>
      <c r="E21" s="378"/>
      <c r="F21" s="377" t="s">
        <v>60</v>
      </c>
      <c r="G21" s="378">
        <v>2532</v>
      </c>
      <c r="H21" s="385">
        <v>2633</v>
      </c>
      <c r="I21" s="387">
        <f t="shared" si="0"/>
        <v>3.98894154818325</v>
      </c>
      <c r="J21" s="403"/>
      <c r="K21" s="399"/>
      <c r="L21" s="399"/>
    </row>
    <row r="22" ht="18" customHeight="1" spans="1:12">
      <c r="A22" s="383"/>
      <c r="B22" s="378"/>
      <c r="C22" s="378"/>
      <c r="D22" s="378"/>
      <c r="E22" s="378"/>
      <c r="F22" s="377" t="s">
        <v>61</v>
      </c>
      <c r="G22" s="378">
        <v>21009</v>
      </c>
      <c r="H22" s="385">
        <v>21319</v>
      </c>
      <c r="I22" s="387">
        <f t="shared" si="0"/>
        <v>1.47555809415012</v>
      </c>
      <c r="J22" s="403"/>
      <c r="K22" s="399"/>
      <c r="L22" s="399"/>
    </row>
    <row r="23" ht="18" customHeight="1" spans="1:12">
      <c r="A23" s="383"/>
      <c r="B23" s="378"/>
      <c r="C23" s="378"/>
      <c r="D23" s="378"/>
      <c r="E23" s="378"/>
      <c r="F23" s="377" t="s">
        <v>62</v>
      </c>
      <c r="G23" s="378">
        <v>2590</v>
      </c>
      <c r="H23" s="385">
        <v>2601</v>
      </c>
      <c r="I23" s="387">
        <f t="shared" si="0"/>
        <v>0.424710424710412</v>
      </c>
      <c r="J23" s="403"/>
      <c r="K23" s="399"/>
      <c r="L23" s="399"/>
    </row>
    <row r="24" ht="18" customHeight="1" spans="1:12">
      <c r="A24" s="383"/>
      <c r="B24" s="378"/>
      <c r="C24" s="378"/>
      <c r="D24" s="378"/>
      <c r="E24" s="378"/>
      <c r="F24" s="377" t="s">
        <v>63</v>
      </c>
      <c r="G24" s="378">
        <v>804</v>
      </c>
      <c r="H24" s="385">
        <v>1206</v>
      </c>
      <c r="I24" s="407">
        <f t="shared" si="0"/>
        <v>50</v>
      </c>
      <c r="J24" s="404"/>
      <c r="K24" s="405"/>
      <c r="L24" s="405"/>
    </row>
    <row r="25" ht="18" customHeight="1" spans="1:12">
      <c r="A25" s="383"/>
      <c r="B25" s="378"/>
      <c r="C25" s="378"/>
      <c r="D25" s="378"/>
      <c r="E25" s="378"/>
      <c r="F25" s="377" t="s">
        <v>64</v>
      </c>
      <c r="G25" s="378"/>
      <c r="H25" s="378"/>
      <c r="I25" s="387"/>
      <c r="J25" s="408"/>
      <c r="K25" s="397"/>
      <c r="L25" s="397"/>
    </row>
    <row r="26" ht="18" customHeight="1" spans="1:12">
      <c r="A26" s="383"/>
      <c r="B26" s="378"/>
      <c r="C26" s="378"/>
      <c r="D26" s="378"/>
      <c r="E26" s="378"/>
      <c r="F26" s="377" t="s">
        <v>65</v>
      </c>
      <c r="G26" s="378"/>
      <c r="H26" s="378"/>
      <c r="I26" s="387"/>
      <c r="J26" s="379"/>
      <c r="K26" s="397"/>
      <c r="L26" s="397"/>
    </row>
    <row r="27" ht="18" customHeight="1" spans="1:12">
      <c r="A27" s="383"/>
      <c r="B27" s="378"/>
      <c r="C27" s="378"/>
      <c r="D27" s="378"/>
      <c r="E27" s="378"/>
      <c r="F27" s="377" t="s">
        <v>66</v>
      </c>
      <c r="G27" s="378">
        <v>7929</v>
      </c>
      <c r="H27" s="378">
        <v>9533</v>
      </c>
      <c r="I27" s="387">
        <f>H27/G27*100-100</f>
        <v>20.2295371421365</v>
      </c>
      <c r="J27" s="379"/>
      <c r="K27" s="397"/>
      <c r="L27" s="397"/>
    </row>
    <row r="28" ht="18" customHeight="1" spans="1:12">
      <c r="A28" s="383"/>
      <c r="B28" s="378"/>
      <c r="C28" s="378"/>
      <c r="D28" s="378"/>
      <c r="E28" s="378"/>
      <c r="F28" s="377" t="s">
        <v>67</v>
      </c>
      <c r="G28" s="378">
        <v>2413</v>
      </c>
      <c r="H28" s="378">
        <v>2645</v>
      </c>
      <c r="I28" s="387">
        <f>H28/G28*100-100</f>
        <v>9.61458765022793</v>
      </c>
      <c r="J28" s="379"/>
      <c r="K28" s="397"/>
      <c r="L28" s="397"/>
    </row>
    <row r="29" s="374" customFormat="1" ht="18" customHeight="1" spans="1:12">
      <c r="A29" s="386"/>
      <c r="B29" s="386"/>
      <c r="C29" s="386"/>
      <c r="D29" s="386"/>
      <c r="E29" s="386"/>
      <c r="F29" s="381" t="s">
        <v>68</v>
      </c>
      <c r="G29" s="380">
        <f>SUM(G6:G28)</f>
        <v>265000</v>
      </c>
      <c r="H29" s="380">
        <f>SUM(H6:H28)</f>
        <v>275311</v>
      </c>
      <c r="I29" s="387">
        <f>H29/G29*100-100</f>
        <v>3.89094339622642</v>
      </c>
      <c r="J29" s="409"/>
      <c r="K29" s="410"/>
      <c r="L29" s="410"/>
    </row>
    <row r="30" ht="27" customHeight="1" spans="1:12">
      <c r="A30" s="383" t="s">
        <v>69</v>
      </c>
      <c r="B30" s="378">
        <f>SUM(B6:B29)</f>
        <v>48588</v>
      </c>
      <c r="C30" s="378">
        <f>SUM(C6:C29)</f>
        <v>53257</v>
      </c>
      <c r="D30" s="387">
        <f>C30/B30*100-100</f>
        <v>9.6093685683708</v>
      </c>
      <c r="E30" s="387"/>
      <c r="F30" s="377" t="s">
        <v>70</v>
      </c>
      <c r="G30" s="378">
        <f>SUM(G31:G33)</f>
        <v>5605</v>
      </c>
      <c r="H30" s="378">
        <f>SUM(H31:H33)</f>
        <v>6500</v>
      </c>
      <c r="I30" s="387">
        <f>H30/G30*100-100</f>
        <v>15.9678858162355</v>
      </c>
      <c r="J30" s="379"/>
      <c r="K30" s="397"/>
      <c r="L30" s="397"/>
    </row>
    <row r="31" ht="18" customHeight="1" spans="1:12">
      <c r="A31" s="383" t="s">
        <v>71</v>
      </c>
      <c r="B31" s="378">
        <f>SUM(B32:B33)</f>
        <v>170584</v>
      </c>
      <c r="C31" s="378">
        <f>SUM(C32:C33)</f>
        <v>167976</v>
      </c>
      <c r="D31" s="387">
        <f>C31/B31*100-100</f>
        <v>-1.52886554424799</v>
      </c>
      <c r="E31" s="387"/>
      <c r="F31" s="377" t="s">
        <v>72</v>
      </c>
      <c r="G31" s="378">
        <v>726</v>
      </c>
      <c r="H31" s="378">
        <v>726</v>
      </c>
      <c r="I31" s="387"/>
      <c r="J31" s="379"/>
      <c r="K31" s="397"/>
      <c r="L31" s="397"/>
    </row>
    <row r="32" ht="45.95" customHeight="1" spans="1:12">
      <c r="A32" s="383" t="s">
        <v>73</v>
      </c>
      <c r="B32" s="378">
        <v>127485</v>
      </c>
      <c r="C32" s="378">
        <v>117696</v>
      </c>
      <c r="D32" s="387">
        <f>C32/B32*100-100</f>
        <v>-7.6785504176962</v>
      </c>
      <c r="E32" s="388" t="s">
        <v>74</v>
      </c>
      <c r="F32" s="377" t="s">
        <v>75</v>
      </c>
      <c r="G32" s="378">
        <v>101</v>
      </c>
      <c r="H32" s="378">
        <v>101</v>
      </c>
      <c r="I32" s="387"/>
      <c r="J32" s="379"/>
      <c r="K32" s="397"/>
      <c r="L32" s="397"/>
    </row>
    <row r="33" ht="18.95" customHeight="1" spans="1:12">
      <c r="A33" s="383" t="s">
        <v>76</v>
      </c>
      <c r="B33" s="378">
        <v>43099</v>
      </c>
      <c r="C33" s="378">
        <v>50280</v>
      </c>
      <c r="D33" s="387">
        <f>C33/B33*100-100</f>
        <v>16.6616394811945</v>
      </c>
      <c r="E33" s="387"/>
      <c r="F33" s="377" t="s">
        <v>77</v>
      </c>
      <c r="G33" s="378">
        <v>4778</v>
      </c>
      <c r="H33" s="378">
        <v>5673</v>
      </c>
      <c r="I33" s="387">
        <f>H33/G33*100-100</f>
        <v>18.7316868982838</v>
      </c>
      <c r="J33" s="379"/>
      <c r="K33" s="397"/>
      <c r="L33" s="397"/>
    </row>
    <row r="34" ht="21.95" customHeight="1" spans="1:12">
      <c r="A34" s="383" t="s">
        <v>78</v>
      </c>
      <c r="B34" s="378">
        <v>3500</v>
      </c>
      <c r="C34" s="378">
        <v>9300</v>
      </c>
      <c r="D34" s="387">
        <f>C34/B34*100-100</f>
        <v>165.714285714286</v>
      </c>
      <c r="E34" s="387"/>
      <c r="F34" s="377" t="s">
        <v>79</v>
      </c>
      <c r="G34" s="378">
        <v>1</v>
      </c>
      <c r="H34" s="378"/>
      <c r="I34" s="387"/>
      <c r="J34" s="379"/>
      <c r="K34" s="397"/>
      <c r="L34" s="397"/>
    </row>
    <row r="35" ht="18.95" customHeight="1" spans="1:12">
      <c r="A35" s="383" t="s">
        <v>80</v>
      </c>
      <c r="B35" s="378"/>
      <c r="C35" s="378">
        <v>6742</v>
      </c>
      <c r="D35" s="387"/>
      <c r="E35" s="387"/>
      <c r="F35" s="377" t="s">
        <v>80</v>
      </c>
      <c r="G35" s="378">
        <v>6742</v>
      </c>
      <c r="H35" s="378"/>
      <c r="I35" s="387">
        <f>H35/G35*100-100</f>
        <v>-100</v>
      </c>
      <c r="J35" s="379"/>
      <c r="K35" s="397"/>
      <c r="L35" s="397"/>
    </row>
    <row r="36" ht="18" customHeight="1" spans="1:12">
      <c r="A36" s="383" t="s">
        <v>81</v>
      </c>
      <c r="B36" s="378">
        <v>783</v>
      </c>
      <c r="C36" s="378">
        <v>778</v>
      </c>
      <c r="D36" s="387">
        <f>C36/B36*100-100</f>
        <v>-0.638569604086854</v>
      </c>
      <c r="E36" s="387"/>
      <c r="F36" s="377" t="s">
        <v>82</v>
      </c>
      <c r="G36" s="378">
        <f>B39-G29-G30-G34-G35</f>
        <v>778</v>
      </c>
      <c r="H36" s="378">
        <f>C39-H29-H30-H34-H35</f>
        <v>778</v>
      </c>
      <c r="I36" s="387"/>
      <c r="J36" s="411"/>
      <c r="K36" s="412"/>
      <c r="L36" s="412"/>
    </row>
    <row r="37" ht="29.25" customHeight="1" spans="1:12">
      <c r="A37" s="383" t="s">
        <v>83</v>
      </c>
      <c r="B37" s="378">
        <v>54671</v>
      </c>
      <c r="C37" s="378">
        <v>44536</v>
      </c>
      <c r="D37" s="387">
        <f>C37/B37*100-100</f>
        <v>-18.5381646576796</v>
      </c>
      <c r="E37" s="387"/>
      <c r="F37" s="377" t="s">
        <v>84</v>
      </c>
      <c r="G37" s="378">
        <f>G36</f>
        <v>778</v>
      </c>
      <c r="H37" s="378">
        <f>H36</f>
        <v>778</v>
      </c>
      <c r="I37" s="387"/>
      <c r="J37" s="379"/>
      <c r="K37" s="397"/>
      <c r="L37" s="397"/>
    </row>
    <row r="38" ht="15.95" customHeight="1" spans="1:12">
      <c r="A38" s="383"/>
      <c r="B38" s="378"/>
      <c r="C38" s="378"/>
      <c r="D38" s="387"/>
      <c r="E38" s="387"/>
      <c r="F38" s="377" t="s">
        <v>85</v>
      </c>
      <c r="G38" s="378"/>
      <c r="H38" s="378"/>
      <c r="I38" s="387"/>
      <c r="J38" s="379"/>
      <c r="K38" s="397"/>
      <c r="L38" s="397"/>
    </row>
    <row r="39" ht="26.1" customHeight="1" spans="1:12">
      <c r="A39" s="389" t="s">
        <v>86</v>
      </c>
      <c r="B39" s="380">
        <f>B30+B31+B34+B35+B36+B37</f>
        <v>278126</v>
      </c>
      <c r="C39" s="380">
        <f>C30+C31+C34+C35+C36+C37</f>
        <v>282589</v>
      </c>
      <c r="D39" s="387">
        <f>C39/B39*100-100</f>
        <v>1.60466838770917</v>
      </c>
      <c r="E39" s="387"/>
      <c r="F39" s="380" t="s">
        <v>87</v>
      </c>
      <c r="G39" s="380">
        <f>G29+G30+G34+G35+G36</f>
        <v>278126</v>
      </c>
      <c r="H39" s="380">
        <f>H29+H30+H34+H35+H36</f>
        <v>282589</v>
      </c>
      <c r="I39" s="387">
        <f>H39/G39*100-100</f>
        <v>1.60466838770917</v>
      </c>
      <c r="J39" s="379"/>
      <c r="K39" s="397"/>
      <c r="L39" s="397"/>
    </row>
    <row r="40" ht="28.5" customHeight="1" spans="1:10">
      <c r="A40" s="390"/>
      <c r="B40" s="390"/>
      <c r="C40" s="390"/>
      <c r="D40" s="390"/>
      <c r="E40" s="390"/>
      <c r="F40" s="390"/>
      <c r="G40" s="390"/>
      <c r="H40" s="390"/>
      <c r="I40" s="390"/>
      <c r="J40" s="390"/>
    </row>
  </sheetData>
  <mergeCells count="9">
    <mergeCell ref="A2:J2"/>
    <mergeCell ref="I3:J3"/>
    <mergeCell ref="A40:J40"/>
    <mergeCell ref="A4:A5"/>
    <mergeCell ref="D4:D5"/>
    <mergeCell ref="E4:E5"/>
    <mergeCell ref="F4:F5"/>
    <mergeCell ref="I4:I5"/>
    <mergeCell ref="J4:J5"/>
  </mergeCells>
  <printOptions horizontalCentered="1"/>
  <pageMargins left="0.629861111111111" right="0.66875" top="0.98" bottom="0.98" header="0.51" footer="0.51"/>
  <pageSetup paperSize="9" scale="85" orientation="portrait" horizontalDpi="600" verticalDpi="600"/>
  <headerFooter alignWithMargins="0"/>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6"/>
  <sheetViews>
    <sheetView workbookViewId="0">
      <selection activeCell="J15" sqref="J15"/>
    </sheetView>
  </sheetViews>
  <sheetFormatPr defaultColWidth="8.75" defaultRowHeight="15.75"/>
  <cols>
    <col min="1" max="1" width="9.25" style="14" customWidth="1"/>
    <col min="2" max="2" width="44.5" style="14" customWidth="1"/>
    <col min="3" max="3" width="22.75" style="15" customWidth="1"/>
    <col min="4" max="32" width="9" style="16"/>
    <col min="33" max="16384" width="8.75" style="16"/>
  </cols>
  <sheetData>
    <row r="1" ht="36.95" customHeight="1" spans="1:1">
      <c r="A1" s="17" t="s">
        <v>756</v>
      </c>
    </row>
    <row r="2" s="13" customFormat="1" ht="27" spans="1:32">
      <c r="A2" s="18" t="s">
        <v>31</v>
      </c>
      <c r="B2" s="18"/>
      <c r="C2" s="19"/>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row>
    <row r="3" s="13" customFormat="1" spans="1:32">
      <c r="A3" s="20" t="s">
        <v>433</v>
      </c>
      <c r="B3" s="20"/>
      <c r="C3" s="21"/>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row>
    <row r="4" s="13" customFormat="1" spans="1:32">
      <c r="A4" s="22" t="s">
        <v>206</v>
      </c>
      <c r="B4" s="22" t="s">
        <v>434</v>
      </c>
      <c r="C4" s="23" t="s">
        <v>184</v>
      </c>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13" customFormat="1" spans="1:32">
      <c r="A5" s="24"/>
      <c r="B5" s="25" t="s">
        <v>757</v>
      </c>
      <c r="C5" s="23">
        <f>C6</f>
        <v>50138.89</v>
      </c>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row>
    <row r="6" s="13" customFormat="1" ht="17.1" customHeight="1" spans="1:32">
      <c r="A6" s="26">
        <v>102</v>
      </c>
      <c r="B6" s="27" t="s">
        <v>758</v>
      </c>
      <c r="C6" s="28">
        <f>C7+C11+C15+C24+C29+C19</f>
        <v>50138.89</v>
      </c>
      <c r="D6" s="29"/>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32" customFormat="1" ht="17.25" customHeight="1" spans="1:4">
      <c r="A7" s="24">
        <v>10202</v>
      </c>
      <c r="B7" s="27" t="s">
        <v>759</v>
      </c>
      <c r="C7" s="28">
        <f>C8+C9+C10</f>
        <v>477.08</v>
      </c>
      <c r="D7" s="33"/>
    </row>
    <row r="8" s="13" customFormat="1" ht="17.25" customHeight="1" spans="1:32">
      <c r="A8" s="26">
        <v>1020201</v>
      </c>
      <c r="B8" s="30" t="s">
        <v>760</v>
      </c>
      <c r="C8" s="34">
        <v>465.37</v>
      </c>
      <c r="D8" s="29"/>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row>
    <row r="9" s="13" customFormat="1" ht="17.25" customHeight="1" spans="1:32">
      <c r="A9" s="26">
        <v>1020203</v>
      </c>
      <c r="B9" s="30" t="s">
        <v>761</v>
      </c>
      <c r="C9" s="34">
        <v>10.67</v>
      </c>
      <c r="D9" s="29"/>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row>
    <row r="10" s="13" customFormat="1" ht="17.25" customHeight="1" spans="1:32">
      <c r="A10" s="26">
        <v>1020299</v>
      </c>
      <c r="B10" s="30" t="s">
        <v>762</v>
      </c>
      <c r="C10" s="31">
        <v>1.04</v>
      </c>
      <c r="D10" s="29"/>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row>
    <row r="11" s="32" customFormat="1" ht="17.25" customHeight="1" spans="1:4">
      <c r="A11" s="24">
        <v>10203</v>
      </c>
      <c r="B11" s="27" t="s">
        <v>763</v>
      </c>
      <c r="C11" s="28">
        <f>C12+C13+C14</f>
        <v>8927.22</v>
      </c>
      <c r="D11" s="33"/>
    </row>
    <row r="12" s="13" customFormat="1" ht="17.1" customHeight="1" spans="1:32">
      <c r="A12" s="26">
        <v>1020301</v>
      </c>
      <c r="B12" s="30" t="s">
        <v>764</v>
      </c>
      <c r="C12" s="31">
        <v>8870.22</v>
      </c>
      <c r="D12" s="29"/>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row>
    <row r="13" s="13" customFormat="1" ht="17.1" customHeight="1" spans="1:32">
      <c r="A13" s="26">
        <v>1020303</v>
      </c>
      <c r="B13" s="30" t="s">
        <v>765</v>
      </c>
      <c r="C13" s="31">
        <v>57</v>
      </c>
      <c r="D13" s="29"/>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row>
    <row r="14" s="13" customFormat="1" ht="17.1" customHeight="1" spans="1:32">
      <c r="A14" s="26">
        <v>1020399</v>
      </c>
      <c r="B14" s="30" t="s">
        <v>766</v>
      </c>
      <c r="C14" s="31"/>
      <c r="D14" s="29"/>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row>
    <row r="15" s="32" customFormat="1" ht="17.1" customHeight="1" spans="1:4">
      <c r="A15" s="24">
        <v>10204</v>
      </c>
      <c r="B15" s="27" t="s">
        <v>767</v>
      </c>
      <c r="C15" s="28">
        <f>C16+C17+C18</f>
        <v>898.4</v>
      </c>
      <c r="D15" s="33"/>
    </row>
    <row r="16" s="13" customFormat="1" ht="17.1" customHeight="1" spans="1:32">
      <c r="A16" s="26">
        <v>1020401</v>
      </c>
      <c r="B16" s="30" t="s">
        <v>768</v>
      </c>
      <c r="C16" s="31">
        <v>884.4</v>
      </c>
      <c r="D16" s="29"/>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row>
    <row r="17" s="13" customFormat="1" ht="17.1" customHeight="1" spans="1:32">
      <c r="A17" s="26">
        <v>1020403</v>
      </c>
      <c r="B17" s="30" t="s">
        <v>769</v>
      </c>
      <c r="C17" s="31">
        <v>14</v>
      </c>
      <c r="D17" s="29"/>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row>
    <row r="18" s="13" customFormat="1" ht="17.1" customHeight="1" spans="1:32">
      <c r="A18" s="26">
        <v>1020499</v>
      </c>
      <c r="B18" s="30" t="s">
        <v>770</v>
      </c>
      <c r="C18" s="31"/>
      <c r="D18" s="29"/>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row>
    <row r="19" s="13" customFormat="1" ht="17.1" customHeight="1" spans="1:32">
      <c r="A19" s="24">
        <v>10210</v>
      </c>
      <c r="B19" s="27" t="s">
        <v>771</v>
      </c>
      <c r="C19" s="28">
        <f>C20+C21+C23+C22</f>
        <v>4011.13</v>
      </c>
      <c r="D19" s="29"/>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row>
    <row r="20" s="13" customFormat="1" ht="17.1" customHeight="1" spans="1:32">
      <c r="A20" s="26">
        <v>1021001</v>
      </c>
      <c r="B20" s="30" t="s">
        <v>772</v>
      </c>
      <c r="C20" s="31">
        <v>352.83</v>
      </c>
      <c r="D20" s="29"/>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row>
    <row r="21" s="13" customFormat="1" ht="17.1" customHeight="1" spans="1:32">
      <c r="A21" s="26">
        <v>1021002</v>
      </c>
      <c r="B21" s="30" t="s">
        <v>773</v>
      </c>
      <c r="C21" s="31">
        <v>3651.2</v>
      </c>
      <c r="D21" s="29"/>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row>
    <row r="22" s="13" customFormat="1" ht="17.1" customHeight="1" spans="1:32">
      <c r="A22" s="26">
        <v>1021003</v>
      </c>
      <c r="B22" s="30" t="s">
        <v>774</v>
      </c>
      <c r="C22" s="31">
        <v>6</v>
      </c>
      <c r="D22" s="29"/>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row>
    <row r="23" s="13" customFormat="1" ht="17.1" customHeight="1" spans="1:32">
      <c r="A23" s="26">
        <v>1021099</v>
      </c>
      <c r="B23" s="30" t="s">
        <v>775</v>
      </c>
      <c r="C23" s="31">
        <v>1.1</v>
      </c>
      <c r="D23" s="29"/>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row>
    <row r="24" s="32" customFormat="1" ht="17.1" customHeight="1" spans="1:4">
      <c r="A24" s="24">
        <v>10211</v>
      </c>
      <c r="B24" s="27" t="s">
        <v>776</v>
      </c>
      <c r="C24" s="28">
        <f>C25+C26+C28+C27</f>
        <v>19883.06</v>
      </c>
      <c r="D24" s="33"/>
    </row>
    <row r="25" s="13" customFormat="1" ht="17.1" customHeight="1" spans="1:32">
      <c r="A25" s="26">
        <v>1021101</v>
      </c>
      <c r="B25" s="30" t="s">
        <v>777</v>
      </c>
      <c r="C25" s="31">
        <v>9228.72</v>
      </c>
      <c r="D25" s="29"/>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row>
    <row r="26" s="13" customFormat="1" ht="17.1" customHeight="1" spans="1:32">
      <c r="A26" s="26">
        <v>1021102</v>
      </c>
      <c r="B26" s="30" t="s">
        <v>778</v>
      </c>
      <c r="C26" s="31">
        <v>10286.36</v>
      </c>
      <c r="D26" s="29"/>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row>
    <row r="27" s="13" customFormat="1" ht="17.1" customHeight="1" spans="1:32">
      <c r="A27" s="26">
        <v>1021103</v>
      </c>
      <c r="B27" s="30" t="s">
        <v>779</v>
      </c>
      <c r="C27" s="31">
        <v>8.12</v>
      </c>
      <c r="D27" s="29"/>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row>
    <row r="28" s="13" customFormat="1" ht="17.1" customHeight="1" spans="1:32">
      <c r="A28" s="26">
        <v>1021199</v>
      </c>
      <c r="B28" s="30" t="s">
        <v>780</v>
      </c>
      <c r="C28" s="31">
        <v>359.86</v>
      </c>
      <c r="D28" s="29"/>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row>
    <row r="29" s="13" customFormat="1" ht="17.1" customHeight="1" spans="1:32">
      <c r="A29" s="24">
        <v>10212</v>
      </c>
      <c r="B29" s="27" t="s">
        <v>781</v>
      </c>
      <c r="C29" s="28">
        <f>C30+C31+C33+C32</f>
        <v>15942</v>
      </c>
      <c r="D29" s="29"/>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row>
    <row r="30" s="13" customFormat="1" ht="17.1" customHeight="1" spans="1:32">
      <c r="A30" s="26">
        <v>1021201</v>
      </c>
      <c r="B30" s="30" t="s">
        <v>782</v>
      </c>
      <c r="C30" s="31">
        <v>5180</v>
      </c>
      <c r="D30" s="29"/>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row>
    <row r="31" s="13" customFormat="1" ht="17.1" customHeight="1" spans="1:32">
      <c r="A31" s="26">
        <v>1021202</v>
      </c>
      <c r="B31" s="30" t="s">
        <v>783</v>
      </c>
      <c r="C31" s="31">
        <v>10730</v>
      </c>
      <c r="D31" s="29"/>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row>
    <row r="32" s="13" customFormat="1" ht="17.1" customHeight="1" spans="1:32">
      <c r="A32" s="26">
        <v>1021203</v>
      </c>
      <c r="B32" s="30" t="s">
        <v>784</v>
      </c>
      <c r="C32" s="31">
        <v>32</v>
      </c>
      <c r="D32" s="29"/>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row>
    <row r="33" s="13" customFormat="1" ht="17.1" customHeight="1" spans="1:32">
      <c r="A33" s="26">
        <v>1021299</v>
      </c>
      <c r="B33" s="30" t="s">
        <v>785</v>
      </c>
      <c r="C33" s="31"/>
      <c r="D33" s="29"/>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row>
    <row r="34" s="13" customFormat="1" ht="17.1" customHeight="1" spans="1:32">
      <c r="A34" s="26"/>
      <c r="B34" s="27"/>
      <c r="C34" s="31"/>
      <c r="D34" s="29"/>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row>
    <row r="35" ht="17.1" customHeight="1" spans="1:4">
      <c r="A35" s="26"/>
      <c r="B35" s="27"/>
      <c r="C35" s="31"/>
      <c r="D35" s="29"/>
    </row>
    <row r="36" ht="17.1" customHeight="1" spans="1:4">
      <c r="A36" s="26"/>
      <c r="B36" s="27"/>
      <c r="C36" s="31"/>
      <c r="D36" s="29"/>
    </row>
  </sheetData>
  <mergeCells count="2">
    <mergeCell ref="A2:C2"/>
    <mergeCell ref="A3:C3"/>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6"/>
  <sheetViews>
    <sheetView workbookViewId="0">
      <selection activeCell="E12" sqref="E12"/>
    </sheetView>
  </sheetViews>
  <sheetFormatPr defaultColWidth="8.75" defaultRowHeight="15.75"/>
  <cols>
    <col min="1" max="1" width="9.25" style="14" customWidth="1"/>
    <col min="2" max="2" width="34.625" style="14" customWidth="1"/>
    <col min="3" max="3" width="29" style="15" customWidth="1"/>
    <col min="4" max="32" width="9" style="16"/>
    <col min="33" max="16384" width="8.75" style="16"/>
  </cols>
  <sheetData>
    <row r="1" ht="30" customHeight="1" spans="1:1">
      <c r="A1" s="17" t="s">
        <v>786</v>
      </c>
    </row>
    <row r="2" s="13" customFormat="1" ht="27" spans="1:32">
      <c r="A2" s="18" t="s">
        <v>32</v>
      </c>
      <c r="B2" s="18"/>
      <c r="C2" s="19"/>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row>
    <row r="3" s="13" customFormat="1" spans="1:32">
      <c r="A3" s="20" t="s">
        <v>433</v>
      </c>
      <c r="B3" s="20"/>
      <c r="C3" s="21"/>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row>
    <row r="4" s="13" customFormat="1" spans="1:32">
      <c r="A4" s="22" t="s">
        <v>206</v>
      </c>
      <c r="B4" s="22" t="s">
        <v>434</v>
      </c>
      <c r="C4" s="23" t="s">
        <v>184</v>
      </c>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13" customFormat="1" spans="1:32">
      <c r="A5" s="24"/>
      <c r="B5" s="25" t="s">
        <v>787</v>
      </c>
      <c r="C5" s="23">
        <f>C6</f>
        <v>47518.17</v>
      </c>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row>
    <row r="6" s="13" customFormat="1" ht="17.1" customHeight="1" spans="1:32">
      <c r="A6" s="26">
        <v>209</v>
      </c>
      <c r="B6" s="27" t="s">
        <v>788</v>
      </c>
      <c r="C6" s="28">
        <f>C7+C11+C15+C20+C22+C25</f>
        <v>47518.17</v>
      </c>
      <c r="D6" s="29"/>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13" customFormat="1" ht="17.1" customHeight="1" spans="1:32">
      <c r="A7" s="26">
        <v>20902</v>
      </c>
      <c r="B7" s="27" t="s">
        <v>789</v>
      </c>
      <c r="C7" s="28">
        <f>SUM(C8:C10)</f>
        <v>268.73</v>
      </c>
      <c r="D7" s="29"/>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row>
    <row r="8" s="13" customFormat="1" ht="17.1" customHeight="1" spans="1:32">
      <c r="A8" s="26">
        <v>2090201</v>
      </c>
      <c r="B8" s="30" t="s">
        <v>790</v>
      </c>
      <c r="C8" s="31">
        <v>128.81</v>
      </c>
      <c r="D8" s="29"/>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row>
    <row r="9" s="13" customFormat="1" ht="17.1" customHeight="1" spans="1:32">
      <c r="A9" s="26">
        <v>2090202</v>
      </c>
      <c r="B9" s="30" t="s">
        <v>791</v>
      </c>
      <c r="C9" s="31">
        <v>21.5</v>
      </c>
      <c r="D9" s="29"/>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row>
    <row r="10" s="13" customFormat="1" ht="17.1" customHeight="1" spans="1:32">
      <c r="A10" s="26">
        <v>2090299</v>
      </c>
      <c r="B10" s="30" t="s">
        <v>792</v>
      </c>
      <c r="C10" s="31">
        <v>118.42</v>
      </c>
      <c r="D10" s="29"/>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row>
    <row r="11" s="13" customFormat="1" ht="17.1" customHeight="1" spans="1:32">
      <c r="A11" s="26">
        <v>20903</v>
      </c>
      <c r="B11" s="27" t="s">
        <v>793</v>
      </c>
      <c r="C11" s="28">
        <f>SUM(C12:C14)</f>
        <v>8689.58</v>
      </c>
      <c r="D11" s="29"/>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row>
    <row r="12" s="13" customFormat="1" ht="17.1" customHeight="1" spans="1:32">
      <c r="A12" s="26">
        <v>2090301</v>
      </c>
      <c r="B12" s="30" t="s">
        <v>794</v>
      </c>
      <c r="C12" s="31">
        <v>8689.58</v>
      </c>
      <c r="D12" s="29"/>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row>
    <row r="13" s="13" customFormat="1" ht="17.1" customHeight="1" spans="1:32">
      <c r="A13" s="26">
        <v>2090302</v>
      </c>
      <c r="B13" s="30" t="s">
        <v>795</v>
      </c>
      <c r="C13" s="31">
        <v>0</v>
      </c>
      <c r="D13" s="29"/>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row>
    <row r="14" s="13" customFormat="1" ht="17.1" customHeight="1" spans="1:32">
      <c r="A14" s="26">
        <v>2090399</v>
      </c>
      <c r="B14" s="30" t="s">
        <v>796</v>
      </c>
      <c r="C14" s="31">
        <v>0</v>
      </c>
      <c r="D14" s="29"/>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row>
    <row r="15" s="13" customFormat="1" ht="17.1" customHeight="1" spans="1:32">
      <c r="A15" s="26">
        <v>20904</v>
      </c>
      <c r="B15" s="27" t="s">
        <v>797</v>
      </c>
      <c r="C15" s="28">
        <f>SUM(C16:C19)</f>
        <v>892.92</v>
      </c>
      <c r="D15" s="29"/>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row>
    <row r="16" s="13" customFormat="1" ht="17.1" customHeight="1" spans="1:32">
      <c r="A16" s="26">
        <v>2090401</v>
      </c>
      <c r="B16" s="30" t="s">
        <v>798</v>
      </c>
      <c r="C16" s="31">
        <v>876.92</v>
      </c>
      <c r="D16" s="29"/>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row>
    <row r="17" s="13" customFormat="1" ht="17.1" customHeight="1" spans="1:32">
      <c r="A17" s="26">
        <v>2090402</v>
      </c>
      <c r="B17" s="30" t="s">
        <v>799</v>
      </c>
      <c r="C17" s="31">
        <v>3</v>
      </c>
      <c r="D17" s="29"/>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row>
    <row r="18" s="13" customFormat="1" ht="17.1" customHeight="1" spans="1:32">
      <c r="A18" s="26">
        <v>2090403</v>
      </c>
      <c r="B18" s="30" t="s">
        <v>800</v>
      </c>
      <c r="C18" s="31">
        <v>8</v>
      </c>
      <c r="D18" s="29"/>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row>
    <row r="19" s="13" customFormat="1" ht="17.1" customHeight="1" spans="1:32">
      <c r="A19" s="26">
        <v>2090499</v>
      </c>
      <c r="B19" s="30" t="s">
        <v>801</v>
      </c>
      <c r="C19" s="31">
        <v>5</v>
      </c>
      <c r="D19" s="29"/>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row>
    <row r="20" s="13" customFormat="1" ht="17.1" customHeight="1" spans="1:32">
      <c r="A20" s="26">
        <v>20910</v>
      </c>
      <c r="B20" s="27" t="s">
        <v>802</v>
      </c>
      <c r="C20" s="28">
        <f>C21</f>
        <v>3627.99</v>
      </c>
      <c r="D20" s="29"/>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row>
    <row r="21" s="13" customFormat="1" ht="17.1" customHeight="1" spans="1:32">
      <c r="A21" s="26">
        <v>2091101</v>
      </c>
      <c r="B21" s="30" t="s">
        <v>803</v>
      </c>
      <c r="C21" s="31">
        <v>3627.99</v>
      </c>
      <c r="D21" s="29"/>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row>
    <row r="22" s="13" customFormat="1" ht="17.1" customHeight="1" spans="1:32">
      <c r="A22" s="26">
        <v>20911</v>
      </c>
      <c r="B22" s="27" t="s">
        <v>804</v>
      </c>
      <c r="C22" s="28">
        <f>C23+C24</f>
        <v>18879.58</v>
      </c>
      <c r="D22" s="29"/>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row>
    <row r="23" s="13" customFormat="1" ht="17.1" customHeight="1" spans="1:32">
      <c r="A23" s="26">
        <v>2091001</v>
      </c>
      <c r="B23" s="30" t="s">
        <v>803</v>
      </c>
      <c r="C23" s="31">
        <v>18701.1</v>
      </c>
      <c r="D23" s="29"/>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row>
    <row r="24" s="13" customFormat="1" spans="1:32">
      <c r="A24" s="26">
        <v>2091199</v>
      </c>
      <c r="B24" s="30" t="s">
        <v>805</v>
      </c>
      <c r="C24" s="31">
        <v>178.48</v>
      </c>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row>
    <row r="25" s="13" customFormat="1" spans="1:32">
      <c r="A25" s="26">
        <v>20912</v>
      </c>
      <c r="B25" s="27" t="s">
        <v>806</v>
      </c>
      <c r="C25" s="28">
        <f>SUM(C26:C28)</f>
        <v>15159.37</v>
      </c>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row>
    <row r="26" s="13" customFormat="1" spans="1:32">
      <c r="A26" s="26">
        <v>2091201</v>
      </c>
      <c r="B26" s="30" t="s">
        <v>807</v>
      </c>
      <c r="C26" s="31">
        <v>15159.37</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row>
  </sheetData>
  <mergeCells count="2">
    <mergeCell ref="A2:C2"/>
    <mergeCell ref="A3:C3"/>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E8" sqref="E8"/>
    </sheetView>
  </sheetViews>
  <sheetFormatPr defaultColWidth="9" defaultRowHeight="14.25" outlineLevelCol="1"/>
  <cols>
    <col min="1" max="1" width="40.375" customWidth="1"/>
    <col min="2" max="2" width="39" customWidth="1"/>
  </cols>
  <sheetData>
    <row r="1" ht="20.25" spans="1:1">
      <c r="A1" s="1" t="s">
        <v>808</v>
      </c>
    </row>
    <row r="2" ht="28.5" spans="1:2">
      <c r="A2" s="2" t="s">
        <v>809</v>
      </c>
      <c r="B2" s="2"/>
    </row>
    <row r="3" spans="1:2">
      <c r="A3" s="3" t="s">
        <v>35</v>
      </c>
      <c r="B3" s="3"/>
    </row>
    <row r="4" ht="39" customHeight="1" spans="1:2">
      <c r="A4" s="1"/>
      <c r="B4" s="3"/>
    </row>
    <row r="5" ht="31.5" customHeight="1" spans="1:2">
      <c r="A5" s="4" t="s">
        <v>810</v>
      </c>
      <c r="B5" s="4" t="s">
        <v>811</v>
      </c>
    </row>
    <row r="6" ht="31.5" customHeight="1" spans="1:2">
      <c r="A6" s="5" t="s">
        <v>812</v>
      </c>
      <c r="B6" s="6">
        <f>B7+B8+B9</f>
        <v>2842</v>
      </c>
    </row>
    <row r="7" ht="31.5" customHeight="1" spans="1:2">
      <c r="A7" s="7" t="s">
        <v>813</v>
      </c>
      <c r="B7" s="8"/>
    </row>
    <row r="8" ht="31.5" customHeight="1" spans="1:2">
      <c r="A8" s="9" t="s">
        <v>814</v>
      </c>
      <c r="B8" s="6">
        <v>2235</v>
      </c>
    </row>
    <row r="9" ht="31.5" customHeight="1" spans="1:2">
      <c r="A9" s="9" t="s">
        <v>815</v>
      </c>
      <c r="B9" s="8">
        <f>SUM(B10:B11)</f>
        <v>607</v>
      </c>
    </row>
    <row r="10" ht="31.5" customHeight="1" spans="1:2">
      <c r="A10" s="9" t="s">
        <v>816</v>
      </c>
      <c r="B10" s="8">
        <v>520</v>
      </c>
    </row>
    <row r="11" ht="31.5" customHeight="1" spans="1:2">
      <c r="A11" s="9" t="s">
        <v>817</v>
      </c>
      <c r="B11" s="8">
        <v>87</v>
      </c>
    </row>
    <row r="12" ht="31.5" customHeight="1" spans="1:2">
      <c r="A12" s="7"/>
      <c r="B12" s="10"/>
    </row>
    <row r="13" ht="36.95" customHeight="1" spans="1:2">
      <c r="A13" s="11" t="s">
        <v>818</v>
      </c>
      <c r="B13" s="11"/>
    </row>
    <row r="14" spans="1:2">
      <c r="A14" s="12" t="s">
        <v>819</v>
      </c>
      <c r="B14" s="12"/>
    </row>
    <row r="15" spans="1:2">
      <c r="A15" s="12"/>
      <c r="B15" s="12"/>
    </row>
    <row r="16" spans="1:2">
      <c r="A16" s="12"/>
      <c r="B16" s="12"/>
    </row>
    <row r="17" ht="9.95" customHeight="1" spans="1:2">
      <c r="A17" s="12"/>
      <c r="B17" s="12"/>
    </row>
  </sheetData>
  <mergeCells count="4">
    <mergeCell ref="A2:B2"/>
    <mergeCell ref="A3:B3"/>
    <mergeCell ref="A13:B13"/>
    <mergeCell ref="A14:B17"/>
  </mergeCells>
  <printOptions horizontalCentered="1"/>
  <pageMargins left="0.75" right="0.75" top="0.98" bottom="0.98" header="0.51" footer="0.51"/>
  <pageSetup paperSize="9" scale="95"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H11" sqref="H11"/>
    </sheetView>
  </sheetViews>
  <sheetFormatPr defaultColWidth="9" defaultRowHeight="13.5" outlineLevelCol="5"/>
  <cols>
    <col min="1" max="1" width="26.25" style="38" customWidth="1"/>
    <col min="2" max="2" width="10.5" style="38" customWidth="1"/>
    <col min="3" max="3" width="12.25" style="38" customWidth="1"/>
    <col min="4" max="4" width="30.875" style="38" customWidth="1"/>
    <col min="5" max="5" width="13.5" style="38" customWidth="1"/>
    <col min="6" max="6" width="13.25" style="38" customWidth="1"/>
    <col min="7" max="16384" width="9" style="38"/>
  </cols>
  <sheetData>
    <row r="1" spans="1:1">
      <c r="A1" s="354" t="s">
        <v>88</v>
      </c>
    </row>
    <row r="2" ht="28.5" spans="1:6">
      <c r="A2" s="36" t="s">
        <v>5</v>
      </c>
      <c r="B2" s="36"/>
      <c r="C2" s="36"/>
      <c r="D2" s="36"/>
      <c r="E2" s="36"/>
      <c r="F2" s="36"/>
    </row>
    <row r="3" spans="1:6">
      <c r="A3" s="375"/>
      <c r="F3" s="375" t="s">
        <v>35</v>
      </c>
    </row>
    <row r="4" ht="33.95" customHeight="1" spans="1:6">
      <c r="A4" s="376" t="s">
        <v>36</v>
      </c>
      <c r="B4" s="376" t="s">
        <v>89</v>
      </c>
      <c r="C4" s="376" t="s">
        <v>90</v>
      </c>
      <c r="D4" s="376" t="s">
        <v>36</v>
      </c>
      <c r="E4" s="376" t="s">
        <v>89</v>
      </c>
      <c r="F4" s="376" t="s">
        <v>90</v>
      </c>
    </row>
    <row r="5" ht="27" customHeight="1" spans="1:6">
      <c r="A5" s="377" t="s">
        <v>91</v>
      </c>
      <c r="B5" s="378"/>
      <c r="C5" s="378"/>
      <c r="D5" s="377" t="s">
        <v>92</v>
      </c>
      <c r="E5" s="378">
        <v>25</v>
      </c>
      <c r="F5" s="378"/>
    </row>
    <row r="6" ht="27" customHeight="1" spans="1:6">
      <c r="A6" s="377" t="s">
        <v>93</v>
      </c>
      <c r="B6" s="378"/>
      <c r="C6" s="378"/>
      <c r="D6" s="377" t="s">
        <v>94</v>
      </c>
      <c r="E6" s="378">
        <v>132</v>
      </c>
      <c r="F6" s="113">
        <v>158</v>
      </c>
    </row>
    <row r="7" ht="27" customHeight="1" spans="1:6">
      <c r="A7" s="377" t="s">
        <v>95</v>
      </c>
      <c r="B7" s="378"/>
      <c r="C7" s="378"/>
      <c r="D7" s="377" t="s">
        <v>96</v>
      </c>
      <c r="E7" s="378">
        <v>46852</v>
      </c>
      <c r="F7" s="113">
        <v>64008</v>
      </c>
    </row>
    <row r="8" ht="27" customHeight="1" spans="1:6">
      <c r="A8" s="377" t="s">
        <v>97</v>
      </c>
      <c r="B8" s="378"/>
      <c r="C8" s="378"/>
      <c r="D8" s="377" t="s">
        <v>98</v>
      </c>
      <c r="E8" s="378">
        <v>30</v>
      </c>
      <c r="F8" s="113">
        <v>30</v>
      </c>
    </row>
    <row r="9" ht="27" customHeight="1" spans="1:6">
      <c r="A9" s="377" t="s">
        <v>99</v>
      </c>
      <c r="B9" s="378"/>
      <c r="C9" s="378"/>
      <c r="D9" s="377" t="s">
        <v>100</v>
      </c>
      <c r="E9" s="378">
        <v>344</v>
      </c>
      <c r="F9" s="378"/>
    </row>
    <row r="10" ht="27" customHeight="1" spans="1:6">
      <c r="A10" s="377" t="s">
        <v>101</v>
      </c>
      <c r="B10" s="378">
        <v>92127</v>
      </c>
      <c r="C10" s="378">
        <v>95894</v>
      </c>
      <c r="D10" s="377" t="s">
        <v>102</v>
      </c>
      <c r="E10" s="378"/>
      <c r="F10" s="378"/>
    </row>
    <row r="11" ht="27" customHeight="1" spans="1:6">
      <c r="A11" s="377" t="s">
        <v>103</v>
      </c>
      <c r="B11" s="378">
        <v>488</v>
      </c>
      <c r="C11" s="378">
        <v>319</v>
      </c>
      <c r="D11" s="377" t="s">
        <v>104</v>
      </c>
      <c r="E11" s="378">
        <v>5540</v>
      </c>
      <c r="F11" s="378">
        <v>36179</v>
      </c>
    </row>
    <row r="12" ht="27" customHeight="1" spans="1:6">
      <c r="A12" s="377" t="s">
        <v>105</v>
      </c>
      <c r="B12" s="378"/>
      <c r="C12" s="378"/>
      <c r="D12" s="377" t="s">
        <v>106</v>
      </c>
      <c r="E12" s="378"/>
      <c r="F12" s="378">
        <v>4217</v>
      </c>
    </row>
    <row r="13" ht="27" customHeight="1" spans="1:6">
      <c r="A13" s="377" t="s">
        <v>107</v>
      </c>
      <c r="B13" s="378"/>
      <c r="C13" s="378"/>
      <c r="D13" s="377"/>
      <c r="E13" s="378"/>
      <c r="F13" s="378"/>
    </row>
    <row r="14" ht="27" customHeight="1" spans="1:6">
      <c r="A14" s="377" t="s">
        <v>108</v>
      </c>
      <c r="B14" s="378">
        <v>707</v>
      </c>
      <c r="C14" s="378">
        <v>638</v>
      </c>
      <c r="D14" s="377"/>
      <c r="E14" s="378"/>
      <c r="F14" s="378"/>
    </row>
    <row r="15" ht="27" customHeight="1" spans="1:6">
      <c r="A15" s="379"/>
      <c r="B15" s="379"/>
      <c r="C15" s="379"/>
      <c r="D15" s="377"/>
      <c r="E15" s="378"/>
      <c r="F15" s="378"/>
    </row>
    <row r="16" s="374" customFormat="1" ht="27" customHeight="1" spans="1:6">
      <c r="A16" s="380" t="s">
        <v>109</v>
      </c>
      <c r="B16" s="380">
        <f>SUM(B5:B14)</f>
        <v>93322</v>
      </c>
      <c r="C16" s="380">
        <f>SUM(C5:C14)</f>
        <v>96851</v>
      </c>
      <c r="D16" s="380" t="s">
        <v>110</v>
      </c>
      <c r="E16" s="380">
        <f>SUM(E5:E13)</f>
        <v>52923</v>
      </c>
      <c r="F16" s="380">
        <f>SUM(F5:F13)</f>
        <v>104592</v>
      </c>
    </row>
    <row r="17" s="374" customFormat="1" ht="27" customHeight="1" spans="1:6">
      <c r="A17" s="381" t="s">
        <v>111</v>
      </c>
      <c r="B17" s="380">
        <v>1227</v>
      </c>
      <c r="C17" s="380">
        <v>707</v>
      </c>
      <c r="D17" s="381" t="s">
        <v>112</v>
      </c>
      <c r="E17" s="380">
        <v>13</v>
      </c>
      <c r="F17" s="380">
        <v>48</v>
      </c>
    </row>
    <row r="18" s="374" customFormat="1" ht="27" customHeight="1" spans="1:6">
      <c r="A18" s="381" t="s">
        <v>113</v>
      </c>
      <c r="B18" s="380"/>
      <c r="C18" s="380">
        <v>4200</v>
      </c>
      <c r="D18" s="381"/>
      <c r="E18" s="380"/>
      <c r="F18" s="380"/>
    </row>
    <row r="19" s="374" customFormat="1" ht="27" customHeight="1" spans="1:6">
      <c r="A19" s="381" t="s">
        <v>114</v>
      </c>
      <c r="B19" s="380">
        <v>12402</v>
      </c>
      <c r="C19" s="380">
        <v>34900</v>
      </c>
      <c r="D19" s="381" t="s">
        <v>115</v>
      </c>
      <c r="E19" s="380">
        <v>53913</v>
      </c>
      <c r="F19" s="380">
        <v>32018</v>
      </c>
    </row>
    <row r="20" ht="27" customHeight="1" spans="1:6">
      <c r="A20" s="381" t="s">
        <v>116</v>
      </c>
      <c r="B20" s="380">
        <v>1</v>
      </c>
      <c r="C20" s="380"/>
      <c r="D20" s="381" t="s">
        <v>117</v>
      </c>
      <c r="E20" s="380">
        <v>103</v>
      </c>
      <c r="F20" s="378"/>
    </row>
    <row r="21" ht="27" customHeight="1" spans="1:6">
      <c r="A21" s="377" t="s">
        <v>118</v>
      </c>
      <c r="B21" s="378"/>
      <c r="C21" s="378"/>
      <c r="D21" s="377" t="s">
        <v>119</v>
      </c>
      <c r="E21" s="378"/>
      <c r="F21" s="378"/>
    </row>
    <row r="22" s="374" customFormat="1" ht="27" customHeight="1" spans="1:6">
      <c r="A22" s="380" t="s">
        <v>120</v>
      </c>
      <c r="B22" s="380">
        <f>SUM(B16:B21)</f>
        <v>106952</v>
      </c>
      <c r="C22" s="380">
        <f>SUM(C16:C21)</f>
        <v>136658</v>
      </c>
      <c r="D22" s="380" t="s">
        <v>87</v>
      </c>
      <c r="E22" s="380">
        <f>SUM(E16:E21)</f>
        <v>106952</v>
      </c>
      <c r="F22" s="380">
        <f>SUM(F16:F21)</f>
        <v>136658</v>
      </c>
    </row>
    <row r="23" ht="27" customHeight="1" spans="6:6">
      <c r="F23" s="38">
        <f>C22-F22</f>
        <v>0</v>
      </c>
    </row>
  </sheetData>
  <mergeCells count="1">
    <mergeCell ref="A2:F2"/>
  </mergeCells>
  <printOptions horizontalCentered="1"/>
  <pageMargins left="0.75" right="0.75" top="0.98" bottom="0.98" header="0.51" footer="0.51"/>
  <pageSetup paperSize="9" scale="90" orientation="portrait"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C32" sqref="C32"/>
    </sheetView>
  </sheetViews>
  <sheetFormatPr defaultColWidth="13.875" defaultRowHeight="13.5" outlineLevelCol="3"/>
  <cols>
    <col min="1" max="1" width="31.5" style="38" customWidth="1"/>
    <col min="2" max="2" width="12.375" style="38" customWidth="1"/>
    <col min="3" max="3" width="36" style="38" customWidth="1"/>
    <col min="4" max="4" width="10.375" style="38" customWidth="1"/>
    <col min="5" max="5" width="23" style="38" customWidth="1"/>
    <col min="6" max="6" width="13.875" style="38" customWidth="1"/>
    <col min="7" max="16384" width="13.875" style="38"/>
  </cols>
  <sheetData>
    <row r="1" spans="1:1">
      <c r="A1" s="354" t="s">
        <v>121</v>
      </c>
    </row>
    <row r="2" ht="28.5" spans="1:4">
      <c r="A2" s="368" t="s">
        <v>6</v>
      </c>
      <c r="B2" s="368"/>
      <c r="C2" s="368"/>
      <c r="D2" s="368"/>
    </row>
    <row r="3" spans="1:4">
      <c r="A3" s="369"/>
      <c r="D3" s="369" t="s">
        <v>35</v>
      </c>
    </row>
    <row r="4" ht="21.95" customHeight="1" spans="1:4">
      <c r="A4" s="370" t="s">
        <v>122</v>
      </c>
      <c r="B4" s="370"/>
      <c r="C4" s="370" t="s">
        <v>123</v>
      </c>
      <c r="D4" s="370"/>
    </row>
    <row r="5" ht="21.95" customHeight="1" spans="1:4">
      <c r="A5" s="371" t="s">
        <v>124</v>
      </c>
      <c r="B5" s="371" t="s">
        <v>125</v>
      </c>
      <c r="C5" s="371" t="s">
        <v>126</v>
      </c>
      <c r="D5" s="371" t="s">
        <v>125</v>
      </c>
    </row>
    <row r="6" ht="21.95" customHeight="1" spans="1:4">
      <c r="A6" s="372" t="s">
        <v>127</v>
      </c>
      <c r="B6" s="370"/>
      <c r="C6" s="372" t="s">
        <v>128</v>
      </c>
      <c r="D6" s="370"/>
    </row>
    <row r="7" ht="21.95" customHeight="1" spans="1:4">
      <c r="A7" s="372" t="s">
        <v>129</v>
      </c>
      <c r="B7" s="370"/>
      <c r="C7" s="372" t="s">
        <v>130</v>
      </c>
      <c r="D7" s="370"/>
    </row>
    <row r="8" ht="21.95" customHeight="1" spans="1:4">
      <c r="A8" s="372" t="s">
        <v>131</v>
      </c>
      <c r="B8" s="370"/>
      <c r="C8" s="372" t="s">
        <v>132</v>
      </c>
      <c r="D8" s="370"/>
    </row>
    <row r="9" ht="21.95" customHeight="1" spans="1:4">
      <c r="A9" s="372" t="s">
        <v>133</v>
      </c>
      <c r="B9" s="370"/>
      <c r="C9" s="372" t="s">
        <v>134</v>
      </c>
      <c r="D9" s="370"/>
    </row>
    <row r="10" ht="21.95" customHeight="1" spans="1:4">
      <c r="A10" s="372" t="s">
        <v>135</v>
      </c>
      <c r="B10" s="370"/>
      <c r="C10" s="372" t="s">
        <v>136</v>
      </c>
      <c r="D10" s="370"/>
    </row>
    <row r="11" ht="21.95" customHeight="1" spans="1:4">
      <c r="A11" s="373" t="s">
        <v>137</v>
      </c>
      <c r="B11" s="370"/>
      <c r="C11" s="372" t="s">
        <v>138</v>
      </c>
      <c r="D11" s="370">
        <f>D12</f>
        <v>4318</v>
      </c>
    </row>
    <row r="12" ht="21.95" customHeight="1" spans="1:4">
      <c r="A12" s="373" t="s">
        <v>139</v>
      </c>
      <c r="B12" s="370"/>
      <c r="C12" s="372" t="s">
        <v>140</v>
      </c>
      <c r="D12" s="370">
        <v>4318</v>
      </c>
    </row>
    <row r="13" ht="33.95" customHeight="1" spans="1:4">
      <c r="A13" s="373" t="s">
        <v>141</v>
      </c>
      <c r="B13" s="370"/>
      <c r="C13" s="372"/>
      <c r="D13" s="370"/>
    </row>
    <row r="14" ht="21.95" customHeight="1" spans="1:4">
      <c r="A14" s="372" t="s">
        <v>142</v>
      </c>
      <c r="B14" s="370">
        <v>4318</v>
      </c>
      <c r="C14" s="372"/>
      <c r="D14" s="370"/>
    </row>
    <row r="15" ht="21.95" customHeight="1" spans="1:4">
      <c r="A15" s="372"/>
      <c r="B15" s="370"/>
      <c r="C15" s="372"/>
      <c r="D15" s="370"/>
    </row>
    <row r="16" ht="21.95" customHeight="1" spans="1:4">
      <c r="A16" s="372" t="s">
        <v>143</v>
      </c>
      <c r="B16" s="370"/>
      <c r="C16" s="372"/>
      <c r="D16" s="370"/>
    </row>
    <row r="17" ht="21.95" customHeight="1" spans="1:4">
      <c r="A17" s="372"/>
      <c r="B17" s="370"/>
      <c r="C17" s="372"/>
      <c r="D17" s="370"/>
    </row>
    <row r="18" ht="21.95" customHeight="1" spans="1:4">
      <c r="A18" s="372" t="s">
        <v>144</v>
      </c>
      <c r="B18" s="370"/>
      <c r="C18" s="372"/>
      <c r="D18" s="370"/>
    </row>
    <row r="19" ht="21.95" customHeight="1" spans="1:4">
      <c r="A19" s="372"/>
      <c r="B19" s="370"/>
      <c r="C19" s="372"/>
      <c r="D19" s="370"/>
    </row>
    <row r="20" ht="21.95" customHeight="1" spans="1:4">
      <c r="A20" s="370" t="s">
        <v>145</v>
      </c>
      <c r="B20" s="370">
        <f>B6+B10+B14+B16+B18</f>
        <v>4318</v>
      </c>
      <c r="C20" s="370" t="s">
        <v>146</v>
      </c>
      <c r="D20" s="370">
        <f>D6+D7+D11</f>
        <v>4318</v>
      </c>
    </row>
    <row r="21" ht="21.95" customHeight="1" spans="1:4">
      <c r="A21" s="370" t="s">
        <v>147</v>
      </c>
      <c r="B21" s="370"/>
      <c r="C21" s="370" t="s">
        <v>148</v>
      </c>
      <c r="D21" s="370"/>
    </row>
    <row r="22" ht="24.95" customHeight="1" spans="1:4">
      <c r="A22" s="370" t="s">
        <v>149</v>
      </c>
      <c r="B22" s="370">
        <f>SUM(B20:B21)</f>
        <v>4318</v>
      </c>
      <c r="C22" s="370" t="s">
        <v>150</v>
      </c>
      <c r="D22" s="370">
        <f>SUM(D20:D21)</f>
        <v>4318</v>
      </c>
    </row>
  </sheetData>
  <mergeCells count="3">
    <mergeCell ref="A2:D2"/>
    <mergeCell ref="A4:B4"/>
    <mergeCell ref="C4:D4"/>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I20" sqref="I20"/>
    </sheetView>
  </sheetViews>
  <sheetFormatPr defaultColWidth="8.875" defaultRowHeight="13.5"/>
  <cols>
    <col min="1" max="1" width="26.5" style="38" customWidth="1"/>
    <col min="2" max="2" width="11.25" style="38" customWidth="1"/>
    <col min="3" max="3" width="5.875" style="38" customWidth="1"/>
    <col min="4" max="4" width="10.375" style="38" customWidth="1"/>
    <col min="5" max="5" width="9.5" style="38" customWidth="1"/>
    <col min="6" max="6" width="10.5" style="38" customWidth="1"/>
    <col min="7" max="7" width="9.125" style="38" customWidth="1"/>
    <col min="8" max="8" width="10.125" style="38" customWidth="1"/>
    <col min="9" max="9" width="10.625" style="38" customWidth="1"/>
    <col min="10" max="16384" width="8.875" style="38"/>
  </cols>
  <sheetData>
    <row r="1" ht="24" customHeight="1" spans="1:1">
      <c r="A1" s="354" t="s">
        <v>151</v>
      </c>
    </row>
    <row r="2" ht="39" customHeight="1" spans="1:9">
      <c r="A2" s="36" t="s">
        <v>7</v>
      </c>
      <c r="B2" s="36"/>
      <c r="C2" s="36"/>
      <c r="D2" s="36"/>
      <c r="E2" s="36"/>
      <c r="F2" s="36"/>
      <c r="G2" s="36"/>
      <c r="H2" s="36"/>
      <c r="I2" s="36"/>
    </row>
    <row r="3" ht="14.25" spans="1:9">
      <c r="A3" s="355"/>
      <c r="C3" s="39"/>
      <c r="D3" s="39"/>
      <c r="E3" s="39"/>
      <c r="F3" s="39"/>
      <c r="G3" s="39"/>
      <c r="H3" s="39"/>
      <c r="I3" s="365" t="s">
        <v>35</v>
      </c>
    </row>
    <row r="4" ht="35.1" customHeight="1" spans="1:9">
      <c r="A4" s="41" t="s">
        <v>152</v>
      </c>
      <c r="B4" s="42" t="s">
        <v>153</v>
      </c>
      <c r="C4" s="43" t="s">
        <v>154</v>
      </c>
      <c r="D4" s="356" t="s">
        <v>155</v>
      </c>
      <c r="E4" s="356" t="s">
        <v>156</v>
      </c>
      <c r="F4" s="356" t="s">
        <v>157</v>
      </c>
      <c r="G4" s="357" t="s">
        <v>158</v>
      </c>
      <c r="H4" s="357" t="s">
        <v>159</v>
      </c>
      <c r="I4" s="366" t="s">
        <v>160</v>
      </c>
    </row>
    <row r="5" ht="35.1" customHeight="1" spans="1:9">
      <c r="A5" s="41"/>
      <c r="B5" s="42"/>
      <c r="C5" s="43" t="s">
        <v>161</v>
      </c>
      <c r="D5" s="356" t="s">
        <v>161</v>
      </c>
      <c r="E5" s="356" t="s">
        <v>162</v>
      </c>
      <c r="F5" s="356" t="s">
        <v>163</v>
      </c>
      <c r="G5" s="358"/>
      <c r="H5" s="358"/>
      <c r="I5" s="367"/>
    </row>
    <row r="6" ht="21" customHeight="1" spans="1:9">
      <c r="A6" s="359" t="s">
        <v>164</v>
      </c>
      <c r="B6" s="360">
        <f t="shared" ref="B6:B22" si="0">SUM(C6:I6)</f>
        <v>45352.31</v>
      </c>
      <c r="C6" s="361"/>
      <c r="D6" s="360">
        <f t="shared" ref="D6:I6" si="1">SUM(D7:D14)</f>
        <v>4331.31</v>
      </c>
      <c r="E6" s="360">
        <f t="shared" si="1"/>
        <v>17589.82</v>
      </c>
      <c r="F6" s="360">
        <f t="shared" si="1"/>
        <v>8753.29</v>
      </c>
      <c r="G6" s="360">
        <f t="shared" si="1"/>
        <v>13716.96</v>
      </c>
      <c r="H6" s="360">
        <f t="shared" si="1"/>
        <v>668.41</v>
      </c>
      <c r="I6" s="360">
        <f t="shared" si="1"/>
        <v>292.52</v>
      </c>
    </row>
    <row r="7" ht="21" customHeight="1" spans="1:9">
      <c r="A7" s="359" t="s">
        <v>165</v>
      </c>
      <c r="B7" s="360">
        <f t="shared" si="0"/>
        <v>22925.85</v>
      </c>
      <c r="C7" s="361"/>
      <c r="D7" s="361">
        <v>1034.15</v>
      </c>
      <c r="E7" s="360">
        <v>8156.46</v>
      </c>
      <c r="F7" s="360">
        <v>8696.29</v>
      </c>
      <c r="G7" s="360">
        <v>4276.55</v>
      </c>
      <c r="H7" s="360">
        <v>474.41</v>
      </c>
      <c r="I7" s="361">
        <v>287.99</v>
      </c>
    </row>
    <row r="8" ht="21" customHeight="1" spans="1:9">
      <c r="A8" s="359" t="s">
        <v>166</v>
      </c>
      <c r="B8" s="360">
        <f t="shared" si="0"/>
        <v>120.13</v>
      </c>
      <c r="C8" s="361"/>
      <c r="D8" s="361">
        <v>6.5</v>
      </c>
      <c r="E8" s="361">
        <v>7.81</v>
      </c>
      <c r="F8" s="361">
        <v>57</v>
      </c>
      <c r="G8" s="361">
        <v>32</v>
      </c>
      <c r="H8" s="361">
        <v>14</v>
      </c>
      <c r="I8" s="361">
        <v>2.82</v>
      </c>
    </row>
    <row r="9" ht="21" customHeight="1" spans="1:9">
      <c r="A9" s="359" t="s">
        <v>167</v>
      </c>
      <c r="B9" s="360">
        <f t="shared" si="0"/>
        <v>21726.08</v>
      </c>
      <c r="C9" s="361"/>
      <c r="D9" s="360">
        <v>3283.06</v>
      </c>
      <c r="E9" s="360">
        <v>9034.61</v>
      </c>
      <c r="F9" s="361"/>
      <c r="G9" s="360">
        <v>9408.41</v>
      </c>
      <c r="H9" s="361"/>
      <c r="I9" s="361"/>
    </row>
    <row r="10" ht="21" customHeight="1" spans="1:9">
      <c r="A10" s="359" t="s">
        <v>168</v>
      </c>
      <c r="B10" s="360">
        <f t="shared" si="0"/>
        <v>0</v>
      </c>
      <c r="C10" s="361"/>
      <c r="D10" s="361"/>
      <c r="F10" s="362"/>
      <c r="G10" s="362"/>
      <c r="H10" s="362"/>
      <c r="I10" s="362"/>
    </row>
    <row r="11" ht="21" customHeight="1" spans="1:9">
      <c r="A11" s="359" t="s">
        <v>169</v>
      </c>
      <c r="B11" s="360">
        <f t="shared" si="0"/>
        <v>273.67</v>
      </c>
      <c r="C11" s="361"/>
      <c r="D11" s="361">
        <v>6.04</v>
      </c>
      <c r="E11" s="361">
        <v>87.63</v>
      </c>
      <c r="F11" s="361"/>
      <c r="G11" s="361"/>
      <c r="H11" s="361">
        <v>180</v>
      </c>
      <c r="I11" s="361"/>
    </row>
    <row r="12" ht="21" customHeight="1" spans="1:9">
      <c r="A12" s="359" t="s">
        <v>170</v>
      </c>
      <c r="B12" s="360">
        <f t="shared" si="0"/>
        <v>306.58</v>
      </c>
      <c r="C12" s="361"/>
      <c r="D12" s="361">
        <v>1.56</v>
      </c>
      <c r="E12" s="361">
        <v>303.31</v>
      </c>
      <c r="F12" s="361"/>
      <c r="G12" s="362"/>
      <c r="H12" s="362"/>
      <c r="I12" s="361">
        <v>1.71</v>
      </c>
    </row>
    <row r="13" ht="21" customHeight="1" spans="1:9">
      <c r="A13" s="359" t="s">
        <v>171</v>
      </c>
      <c r="B13" s="360">
        <f t="shared" si="0"/>
        <v>0</v>
      </c>
      <c r="C13" s="361"/>
      <c r="D13" s="362"/>
      <c r="E13" s="362"/>
      <c r="F13" s="362"/>
      <c r="G13" s="362"/>
      <c r="H13" s="362"/>
      <c r="I13" s="362"/>
    </row>
    <row r="14" ht="21" customHeight="1" spans="1:9">
      <c r="A14" s="359" t="s">
        <v>172</v>
      </c>
      <c r="B14" s="360">
        <f t="shared" si="0"/>
        <v>0</v>
      </c>
      <c r="C14" s="361"/>
      <c r="D14" s="362"/>
      <c r="E14" s="362"/>
      <c r="F14" s="362"/>
      <c r="G14" s="362"/>
      <c r="H14" s="362"/>
      <c r="I14" s="362"/>
    </row>
    <row r="15" ht="21" customHeight="1" spans="1:9">
      <c r="A15" s="359" t="s">
        <v>173</v>
      </c>
      <c r="B15" s="360">
        <f t="shared" si="0"/>
        <v>44198.7668</v>
      </c>
      <c r="C15" s="361"/>
      <c r="D15" s="360">
        <f t="shared" ref="D15:I15" si="2">SUM(D16:D20)</f>
        <v>3173.03</v>
      </c>
      <c r="E15" s="360">
        <f t="shared" si="2"/>
        <v>17345.5868</v>
      </c>
      <c r="F15" s="360">
        <f t="shared" si="2"/>
        <v>8518.51</v>
      </c>
      <c r="G15" s="360">
        <f t="shared" si="2"/>
        <v>13631.99</v>
      </c>
      <c r="H15" s="360">
        <f t="shared" si="2"/>
        <v>1248.28</v>
      </c>
      <c r="I15" s="360">
        <f t="shared" si="2"/>
        <v>281.37</v>
      </c>
    </row>
    <row r="16" ht="21" customHeight="1" spans="1:9">
      <c r="A16" s="359" t="s">
        <v>174</v>
      </c>
      <c r="B16" s="360">
        <f t="shared" si="0"/>
        <v>42617.39</v>
      </c>
      <c r="C16" s="361"/>
      <c r="D16" s="360">
        <v>3171.82</v>
      </c>
      <c r="E16" s="360">
        <v>17253.23</v>
      </c>
      <c r="F16" s="360">
        <v>8518.51</v>
      </c>
      <c r="G16" s="360">
        <v>12691.15</v>
      </c>
      <c r="H16" s="361">
        <v>840.28</v>
      </c>
      <c r="I16" s="361">
        <v>142.4</v>
      </c>
    </row>
    <row r="17" ht="21" customHeight="1" spans="1:9">
      <c r="A17" s="359" t="s">
        <v>175</v>
      </c>
      <c r="B17" s="360">
        <f t="shared" si="0"/>
        <v>552.8468</v>
      </c>
      <c r="C17" s="361"/>
      <c r="D17" s="361"/>
      <c r="E17" s="363">
        <v>5.9968</v>
      </c>
      <c r="F17" s="361"/>
      <c r="G17" s="361"/>
      <c r="H17" s="361">
        <v>408</v>
      </c>
      <c r="I17" s="361">
        <v>138.85</v>
      </c>
    </row>
    <row r="18" ht="21" customHeight="1" spans="1:9">
      <c r="A18" s="359" t="s">
        <v>176</v>
      </c>
      <c r="B18" s="360">
        <f t="shared" si="0"/>
        <v>1028.53</v>
      </c>
      <c r="C18" s="361"/>
      <c r="D18" s="361">
        <v>1.21</v>
      </c>
      <c r="E18" s="361">
        <v>86.36</v>
      </c>
      <c r="F18" s="361"/>
      <c r="G18" s="362">
        <v>940.84</v>
      </c>
      <c r="H18" s="362"/>
      <c r="I18" s="361">
        <v>0.12</v>
      </c>
    </row>
    <row r="19" ht="21" customHeight="1" spans="1:9">
      <c r="A19" s="359" t="s">
        <v>177</v>
      </c>
      <c r="B19" s="360">
        <f t="shared" si="0"/>
        <v>0</v>
      </c>
      <c r="C19" s="361"/>
      <c r="D19" s="362"/>
      <c r="E19" s="362"/>
      <c r="F19" s="362"/>
      <c r="G19" s="362"/>
      <c r="H19" s="362"/>
      <c r="I19" s="362"/>
    </row>
    <row r="20" ht="21" customHeight="1" spans="1:9">
      <c r="A20" s="359" t="s">
        <v>178</v>
      </c>
      <c r="B20" s="360">
        <f t="shared" si="0"/>
        <v>0</v>
      </c>
      <c r="C20" s="361"/>
      <c r="D20" s="362"/>
      <c r="E20" s="362"/>
      <c r="F20" s="362"/>
      <c r="G20" s="362"/>
      <c r="H20" s="362"/>
      <c r="I20" s="362"/>
    </row>
    <row r="21" ht="21" customHeight="1" spans="1:9">
      <c r="A21" s="359" t="s">
        <v>179</v>
      </c>
      <c r="B21" s="360">
        <f t="shared" si="0"/>
        <v>1153.54</v>
      </c>
      <c r="C21" s="361"/>
      <c r="D21" s="361">
        <v>1158.28</v>
      </c>
      <c r="E21" s="361">
        <v>244.24</v>
      </c>
      <c r="F21" s="360">
        <v>234.78</v>
      </c>
      <c r="G21" s="360">
        <v>84.97</v>
      </c>
      <c r="H21" s="361">
        <v>-579.88</v>
      </c>
      <c r="I21" s="361">
        <v>11.15</v>
      </c>
    </row>
    <row r="22" ht="21" customHeight="1" spans="1:9">
      <c r="A22" s="359" t="s">
        <v>180</v>
      </c>
      <c r="B22" s="360">
        <f t="shared" si="0"/>
        <v>28163.87</v>
      </c>
      <c r="C22" s="361"/>
      <c r="D22" s="360">
        <v>6385.93</v>
      </c>
      <c r="E22" s="360">
        <v>1653.93</v>
      </c>
      <c r="F22" s="360">
        <v>7355.59</v>
      </c>
      <c r="G22" s="360">
        <v>9132</v>
      </c>
      <c r="H22" s="360">
        <v>1362.22</v>
      </c>
      <c r="I22" s="360">
        <v>2274.2</v>
      </c>
    </row>
    <row r="23" ht="30" customHeight="1" spans="1:9">
      <c r="A23" s="364" t="s">
        <v>181</v>
      </c>
      <c r="B23" s="364"/>
      <c r="C23" s="364"/>
      <c r="D23" s="364"/>
      <c r="E23" s="364"/>
      <c r="F23" s="364"/>
      <c r="G23" s="364"/>
      <c r="H23" s="364"/>
      <c r="I23" s="364"/>
    </row>
  </sheetData>
  <mergeCells count="7">
    <mergeCell ref="A2:I2"/>
    <mergeCell ref="A23:I23"/>
    <mergeCell ref="A4:A5"/>
    <mergeCell ref="B4:B5"/>
    <mergeCell ref="G4:G5"/>
    <mergeCell ref="H4:H5"/>
    <mergeCell ref="I4:I5"/>
  </mergeCells>
  <pageMargins left="0.511805555555556" right="0.314583333333333" top="0.590277777777778" bottom="0.472222222222222"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K19" sqref="K19"/>
    </sheetView>
  </sheetViews>
  <sheetFormatPr defaultColWidth="8.875" defaultRowHeight="13.5" outlineLevelCol="6"/>
  <cols>
    <col min="1" max="1" width="21.25" style="300" customWidth="1"/>
    <col min="2" max="3" width="10.75" style="300" customWidth="1"/>
    <col min="4" max="4" width="24.75" style="300" customWidth="1"/>
    <col min="5" max="6" width="11.375" style="300" customWidth="1"/>
    <col min="7" max="7" width="14.625" style="300" customWidth="1"/>
    <col min="8" max="16384" width="8.875" style="300"/>
  </cols>
  <sheetData>
    <row r="1" spans="1:1">
      <c r="A1" s="301" t="s">
        <v>182</v>
      </c>
    </row>
    <row r="2" ht="28.5" spans="1:7">
      <c r="A2" s="349" t="s">
        <v>8</v>
      </c>
      <c r="B2" s="349"/>
      <c r="C2" s="349"/>
      <c r="D2" s="349"/>
      <c r="E2" s="349"/>
      <c r="F2" s="349"/>
      <c r="G2" s="349"/>
    </row>
    <row r="3" spans="1:7">
      <c r="A3" s="303"/>
      <c r="B3" s="350"/>
      <c r="C3" s="350"/>
      <c r="G3" s="303" t="s">
        <v>35</v>
      </c>
    </row>
    <row r="4" ht="12.95" customHeight="1" spans="1:7">
      <c r="A4" s="306" t="s">
        <v>36</v>
      </c>
      <c r="B4" s="351" t="s">
        <v>38</v>
      </c>
      <c r="C4" s="352" t="s">
        <v>183</v>
      </c>
      <c r="D4" s="304" t="s">
        <v>36</v>
      </c>
      <c r="E4" s="305" t="s">
        <v>38</v>
      </c>
      <c r="F4" s="305" t="s">
        <v>183</v>
      </c>
      <c r="G4" s="306" t="s">
        <v>40</v>
      </c>
    </row>
    <row r="5" ht="12.95" customHeight="1" spans="1:7">
      <c r="A5" s="306"/>
      <c r="B5" s="351" t="s">
        <v>184</v>
      </c>
      <c r="C5" s="352" t="s">
        <v>184</v>
      </c>
      <c r="D5" s="306"/>
      <c r="E5" s="307" t="s">
        <v>184</v>
      </c>
      <c r="F5" s="308" t="s">
        <v>184</v>
      </c>
      <c r="G5" s="306"/>
    </row>
    <row r="6" ht="21.95" customHeight="1" spans="1:7">
      <c r="A6" s="353" t="s">
        <v>185</v>
      </c>
      <c r="B6" s="310">
        <v>51000</v>
      </c>
      <c r="C6" s="310">
        <v>55387</v>
      </c>
      <c r="D6" s="309" t="s">
        <v>44</v>
      </c>
      <c r="E6" s="287">
        <v>26815</v>
      </c>
      <c r="F6" s="310">
        <v>27316</v>
      </c>
      <c r="G6" s="309"/>
    </row>
    <row r="7" ht="21.95" customHeight="1" spans="1:7">
      <c r="A7" s="309"/>
      <c r="B7" s="310"/>
      <c r="C7" s="310"/>
      <c r="D7" s="309" t="s">
        <v>46</v>
      </c>
      <c r="E7" s="287">
        <v>334</v>
      </c>
      <c r="F7" s="310">
        <v>393</v>
      </c>
      <c r="G7" s="309"/>
    </row>
    <row r="8" ht="21.95" customHeight="1" spans="1:7">
      <c r="A8" s="309" t="s">
        <v>186</v>
      </c>
      <c r="B8" s="310">
        <f>SUM(B9:B11)</f>
        <v>144000</v>
      </c>
      <c r="C8" s="310">
        <f>SUM(C9:C11)</f>
        <v>157500</v>
      </c>
      <c r="D8" s="309" t="s">
        <v>47</v>
      </c>
      <c r="E8" s="287">
        <v>8719</v>
      </c>
      <c r="F8" s="310">
        <v>8935</v>
      </c>
      <c r="G8" s="309"/>
    </row>
    <row r="9" ht="26.1" customHeight="1" spans="1:7">
      <c r="A9" s="309" t="s">
        <v>187</v>
      </c>
      <c r="B9" s="310">
        <v>5725</v>
      </c>
      <c r="C9" s="310">
        <v>5725</v>
      </c>
      <c r="D9" s="309" t="s">
        <v>48</v>
      </c>
      <c r="E9" s="287">
        <v>27891</v>
      </c>
      <c r="F9" s="310">
        <v>29762</v>
      </c>
      <c r="G9" s="309"/>
    </row>
    <row r="10" ht="26.1" customHeight="1" spans="1:7">
      <c r="A10" s="309" t="s">
        <v>188</v>
      </c>
      <c r="B10" s="310">
        <v>88275</v>
      </c>
      <c r="C10" s="310">
        <v>101375</v>
      </c>
      <c r="D10" s="309" t="s">
        <v>49</v>
      </c>
      <c r="E10" s="287">
        <v>5267</v>
      </c>
      <c r="F10" s="310">
        <v>5427</v>
      </c>
      <c r="G10" s="309"/>
    </row>
    <row r="11" ht="26.1" customHeight="1" spans="1:7">
      <c r="A11" s="309" t="s">
        <v>189</v>
      </c>
      <c r="B11" s="310">
        <v>50000</v>
      </c>
      <c r="C11" s="310">
        <v>50400</v>
      </c>
      <c r="D11" s="309" t="s">
        <v>50</v>
      </c>
      <c r="E11" s="287">
        <v>7113</v>
      </c>
      <c r="F11" s="310">
        <v>7137</v>
      </c>
      <c r="G11" s="309"/>
    </row>
    <row r="12" s="298" customFormat="1" ht="26.1" customHeight="1" spans="1:7">
      <c r="A12" s="311" t="s">
        <v>190</v>
      </c>
      <c r="B12" s="312">
        <v>3500</v>
      </c>
      <c r="C12" s="312"/>
      <c r="D12" s="311" t="s">
        <v>51</v>
      </c>
      <c r="E12" s="287">
        <v>30182</v>
      </c>
      <c r="F12" s="312">
        <v>34591</v>
      </c>
      <c r="G12" s="313"/>
    </row>
    <row r="13" ht="26.1" customHeight="1" spans="1:7">
      <c r="A13" s="311"/>
      <c r="B13" s="312"/>
      <c r="C13" s="312"/>
      <c r="D13" s="311" t="s">
        <v>191</v>
      </c>
      <c r="E13" s="287">
        <v>25167</v>
      </c>
      <c r="F13" s="312">
        <v>25932</v>
      </c>
      <c r="G13" s="309"/>
    </row>
    <row r="14" ht="26.1" customHeight="1" spans="1:7">
      <c r="A14" s="312"/>
      <c r="B14" s="312"/>
      <c r="C14" s="312"/>
      <c r="D14" s="311" t="s">
        <v>53</v>
      </c>
      <c r="E14" s="287">
        <v>13771</v>
      </c>
      <c r="F14" s="312">
        <v>10053</v>
      </c>
      <c r="G14" s="309"/>
    </row>
    <row r="15" ht="26.1" customHeight="1" spans="1:7">
      <c r="A15" s="311"/>
      <c r="B15" s="311"/>
      <c r="C15" s="311"/>
      <c r="D15" s="311" t="s">
        <v>54</v>
      </c>
      <c r="E15" s="287">
        <v>9977</v>
      </c>
      <c r="F15" s="312">
        <v>11937</v>
      </c>
      <c r="G15" s="309"/>
    </row>
    <row r="16" ht="26.1" customHeight="1" spans="1:7">
      <c r="A16" s="311"/>
      <c r="B16" s="312"/>
      <c r="C16" s="312"/>
      <c r="D16" s="311" t="s">
        <v>55</v>
      </c>
      <c r="E16" s="287">
        <v>26991</v>
      </c>
      <c r="F16" s="312">
        <v>36695</v>
      </c>
      <c r="G16" s="309"/>
    </row>
    <row r="17" ht="26.1" customHeight="1" spans="1:7">
      <c r="A17" s="311"/>
      <c r="B17" s="312"/>
      <c r="C17" s="312"/>
      <c r="D17" s="311" t="s">
        <v>56</v>
      </c>
      <c r="E17" s="287">
        <v>5073</v>
      </c>
      <c r="F17" s="312">
        <v>12648</v>
      </c>
      <c r="G17" s="309"/>
    </row>
    <row r="18" ht="26.1" customHeight="1" spans="1:7">
      <c r="A18" s="311"/>
      <c r="B18" s="312"/>
      <c r="C18" s="312"/>
      <c r="D18" s="311" t="s">
        <v>57</v>
      </c>
      <c r="E18" s="287">
        <v>2192</v>
      </c>
      <c r="F18" s="312">
        <v>1928</v>
      </c>
      <c r="G18" s="309"/>
    </row>
    <row r="19" ht="26.1" customHeight="1" spans="1:7">
      <c r="A19" s="311"/>
      <c r="B19" s="312"/>
      <c r="C19" s="312"/>
      <c r="D19" s="311" t="s">
        <v>58</v>
      </c>
      <c r="E19" s="287">
        <v>1610</v>
      </c>
      <c r="F19" s="312">
        <v>1458</v>
      </c>
      <c r="G19" s="309"/>
    </row>
    <row r="20" s="298" customFormat="1" ht="26.1" customHeight="1" spans="1:7">
      <c r="A20" s="311"/>
      <c r="B20" s="312"/>
      <c r="C20" s="312"/>
      <c r="D20" s="311" t="s">
        <v>192</v>
      </c>
      <c r="E20" s="287">
        <v>5181</v>
      </c>
      <c r="F20" s="312">
        <v>2783</v>
      </c>
      <c r="G20" s="309"/>
    </row>
    <row r="21" ht="26.1" customHeight="1" spans="1:7">
      <c r="A21" s="311"/>
      <c r="B21" s="312"/>
      <c r="C21" s="312"/>
      <c r="D21" s="311" t="s">
        <v>193</v>
      </c>
      <c r="E21" s="287">
        <v>12756</v>
      </c>
      <c r="F21" s="312">
        <v>16583</v>
      </c>
      <c r="G21" s="309"/>
    </row>
    <row r="22" ht="26.1" customHeight="1" spans="1:7">
      <c r="A22" s="309"/>
      <c r="B22" s="310"/>
      <c r="C22" s="310"/>
      <c r="D22" s="309" t="s">
        <v>194</v>
      </c>
      <c r="E22" s="287">
        <v>2100</v>
      </c>
      <c r="F22" s="310">
        <v>2134</v>
      </c>
      <c r="G22" s="309"/>
    </row>
    <row r="23" ht="26.1" customHeight="1" spans="1:7">
      <c r="A23" s="309"/>
      <c r="B23" s="310"/>
      <c r="C23" s="310"/>
      <c r="D23" s="309" t="s">
        <v>195</v>
      </c>
      <c r="E23" s="287">
        <v>1224</v>
      </c>
      <c r="F23" s="310">
        <v>1832</v>
      </c>
      <c r="G23" s="309"/>
    </row>
    <row r="24" ht="26.1" customHeight="1" spans="1:7">
      <c r="A24" s="309"/>
      <c r="B24" s="310"/>
      <c r="C24" s="310"/>
      <c r="D24" s="311" t="s">
        <v>196</v>
      </c>
      <c r="E24" s="287">
        <v>8815</v>
      </c>
      <c r="F24" s="310">
        <v>10355</v>
      </c>
      <c r="G24" s="309"/>
    </row>
    <row r="25" ht="26.1" customHeight="1" spans="1:7">
      <c r="A25" s="309"/>
      <c r="B25" s="310"/>
      <c r="C25" s="310"/>
      <c r="D25" s="311" t="s">
        <v>64</v>
      </c>
      <c r="E25" s="287"/>
      <c r="F25" s="310">
        <v>10</v>
      </c>
      <c r="G25" s="309"/>
    </row>
    <row r="26" ht="26.1" customHeight="1" spans="1:7">
      <c r="A26" s="309"/>
      <c r="B26" s="310"/>
      <c r="C26" s="310"/>
      <c r="D26" s="309" t="s">
        <v>197</v>
      </c>
      <c r="E26" s="287">
        <v>4500</v>
      </c>
      <c r="F26" s="310">
        <v>3500</v>
      </c>
      <c r="G26" s="309"/>
    </row>
    <row r="27" ht="26.1" customHeight="1" spans="1:7">
      <c r="A27" s="309"/>
      <c r="B27" s="310"/>
      <c r="C27" s="310"/>
      <c r="D27" s="309" t="s">
        <v>198</v>
      </c>
      <c r="E27" s="287">
        <v>14957</v>
      </c>
      <c r="F27" s="310">
        <v>15469</v>
      </c>
      <c r="G27" s="314"/>
    </row>
    <row r="28" s="299" customFormat="1" ht="21" customHeight="1" spans="1:7">
      <c r="A28" s="317" t="s">
        <v>83</v>
      </c>
      <c r="B28" s="315">
        <v>48530</v>
      </c>
      <c r="C28" s="315">
        <v>59889</v>
      </c>
      <c r="D28" s="315" t="s">
        <v>68</v>
      </c>
      <c r="E28" s="316">
        <f>SUM(E6:E27)</f>
        <v>240635</v>
      </c>
      <c r="F28" s="316">
        <f>SUM(F6:F27)</f>
        <v>266878</v>
      </c>
      <c r="G28" s="317"/>
    </row>
    <row r="29" s="299" customFormat="1" ht="21" customHeight="1" spans="1:7">
      <c r="A29" s="317"/>
      <c r="B29" s="315"/>
      <c r="C29" s="315"/>
      <c r="D29" s="318" t="s">
        <v>199</v>
      </c>
      <c r="E29" s="316">
        <v>6784</v>
      </c>
      <c r="F29" s="316">
        <f>SUM(F30:F32)</f>
        <v>6076</v>
      </c>
      <c r="G29" s="318"/>
    </row>
    <row r="30" ht="21" customHeight="1" spans="1:7">
      <c r="A30" s="309"/>
      <c r="B30" s="310"/>
      <c r="C30" s="310"/>
      <c r="D30" s="319" t="s">
        <v>200</v>
      </c>
      <c r="E30" s="320">
        <v>726</v>
      </c>
      <c r="F30" s="321">
        <v>726</v>
      </c>
      <c r="G30" s="319"/>
    </row>
    <row r="31" ht="21" customHeight="1" spans="1:7">
      <c r="A31" s="309"/>
      <c r="B31" s="310"/>
      <c r="C31" s="310"/>
      <c r="D31" s="319" t="s">
        <v>75</v>
      </c>
      <c r="E31" s="320">
        <v>101</v>
      </c>
      <c r="F31" s="321">
        <v>101</v>
      </c>
      <c r="G31" s="319"/>
    </row>
    <row r="32" ht="21" customHeight="1" spans="1:7">
      <c r="A32" s="309" t="s">
        <v>201</v>
      </c>
      <c r="B32" s="312">
        <v>992</v>
      </c>
      <c r="C32" s="312">
        <v>778</v>
      </c>
      <c r="D32" s="319" t="s">
        <v>77</v>
      </c>
      <c r="E32" s="320">
        <f>E29-E30-E31</f>
        <v>5957</v>
      </c>
      <c r="F32" s="321">
        <v>5249</v>
      </c>
      <c r="G32" s="319"/>
    </row>
    <row r="33" ht="21" customHeight="1" spans="1:7">
      <c r="A33" s="309"/>
      <c r="B33" s="310"/>
      <c r="C33" s="310"/>
      <c r="D33" s="319" t="s">
        <v>82</v>
      </c>
      <c r="E33" s="320">
        <v>603</v>
      </c>
      <c r="F33" s="321">
        <v>600</v>
      </c>
      <c r="G33" s="319"/>
    </row>
    <row r="34" ht="21" customHeight="1" spans="1:7">
      <c r="A34" s="309"/>
      <c r="B34" s="310"/>
      <c r="C34" s="310"/>
      <c r="D34" s="319" t="s">
        <v>202</v>
      </c>
      <c r="E34" s="320">
        <v>603</v>
      </c>
      <c r="F34" s="321">
        <v>600</v>
      </c>
      <c r="G34" s="319"/>
    </row>
    <row r="35" s="299" customFormat="1" ht="21" customHeight="1" spans="1:7">
      <c r="A35" s="315" t="s">
        <v>120</v>
      </c>
      <c r="B35" s="315">
        <f>B6+B8+B12+B28+B32</f>
        <v>248022</v>
      </c>
      <c r="C35" s="315">
        <f>C6+C8+C12+C28+C32</f>
        <v>273554</v>
      </c>
      <c r="D35" s="322" t="s">
        <v>87</v>
      </c>
      <c r="E35" s="316">
        <f>E28+E29+E33</f>
        <v>248022</v>
      </c>
      <c r="F35" s="323">
        <f>F28+F29+F33</f>
        <v>273554</v>
      </c>
      <c r="G35" s="318"/>
    </row>
    <row r="36" ht="27.95" customHeight="1" spans="1:7">
      <c r="A36" s="324"/>
      <c r="B36" s="324"/>
      <c r="C36" s="324"/>
      <c r="D36" s="324"/>
      <c r="E36" s="324"/>
      <c r="F36" s="324"/>
      <c r="G36" s="324"/>
    </row>
  </sheetData>
  <mergeCells count="5">
    <mergeCell ref="A2:G2"/>
    <mergeCell ref="A36:G36"/>
    <mergeCell ref="A4:A5"/>
    <mergeCell ref="D4:D5"/>
    <mergeCell ref="G4:G5"/>
  </mergeCells>
  <printOptions horizontalCentered="1"/>
  <pageMargins left="0.747916666666667" right="0.75" top="0.98" bottom="0.98" header="0.51" footer="0.51"/>
  <pageSetup paperSize="9" scale="90"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D17" sqref="D17"/>
    </sheetView>
  </sheetViews>
  <sheetFormatPr defaultColWidth="34.5" defaultRowHeight="14.25" outlineLevelCol="3"/>
  <cols>
    <col min="1" max="1" width="8.125" style="328" customWidth="1"/>
    <col min="2" max="2" width="35.625" style="119" customWidth="1"/>
    <col min="3" max="3" width="16.125" style="329" customWidth="1"/>
    <col min="4" max="4" width="41.875" style="119" customWidth="1"/>
    <col min="5" max="5" width="8.375" style="119"/>
    <col min="6" max="255" width="8.125" style="119" customWidth="1"/>
    <col min="256" max="16384" width="34.5" style="119"/>
  </cols>
  <sheetData>
    <row r="1" ht="38.1" customHeight="1" spans="1:4">
      <c r="A1" s="330" t="s">
        <v>203</v>
      </c>
      <c r="B1" s="331" t="s">
        <v>9</v>
      </c>
      <c r="C1" s="331"/>
      <c r="D1" s="331"/>
    </row>
    <row r="2" s="325" customFormat="1" ht="21" customHeight="1" spans="2:4">
      <c r="B2" s="332" t="s">
        <v>204</v>
      </c>
      <c r="C2" s="333"/>
      <c r="D2" s="334" t="s">
        <v>205</v>
      </c>
    </row>
    <row r="3" s="326" customFormat="1" ht="21.95" customHeight="1" spans="1:4">
      <c r="A3" s="335" t="s">
        <v>206</v>
      </c>
      <c r="B3" s="336" t="s">
        <v>207</v>
      </c>
      <c r="C3" s="337" t="s">
        <v>208</v>
      </c>
      <c r="D3" s="338" t="s">
        <v>209</v>
      </c>
    </row>
    <row r="4" s="327" customFormat="1" ht="21.95" customHeight="1" spans="2:4">
      <c r="B4" s="339" t="s">
        <v>43</v>
      </c>
      <c r="C4" s="340">
        <f>SUM(C5:C19)</f>
        <v>39549</v>
      </c>
      <c r="D4" s="339"/>
    </row>
    <row r="5" s="325" customFormat="1" ht="21.95" customHeight="1" spans="1:4">
      <c r="A5" s="341">
        <v>10101</v>
      </c>
      <c r="B5" s="342" t="s">
        <v>210</v>
      </c>
      <c r="C5" s="343">
        <v>15445</v>
      </c>
      <c r="D5" s="338"/>
    </row>
    <row r="6" s="325" customFormat="1" ht="21.95" customHeight="1" spans="1:4">
      <c r="A6" s="341">
        <v>10102</v>
      </c>
      <c r="B6" s="342" t="s">
        <v>211</v>
      </c>
      <c r="C6" s="343"/>
      <c r="D6" s="344"/>
    </row>
    <row r="7" s="325" customFormat="1" ht="21.95" customHeight="1" spans="1:4">
      <c r="A7" s="341">
        <v>10104</v>
      </c>
      <c r="B7" s="345" t="s">
        <v>212</v>
      </c>
      <c r="C7" s="343">
        <v>3299</v>
      </c>
      <c r="D7" s="344"/>
    </row>
    <row r="8" s="325" customFormat="1" ht="21.95" customHeight="1" spans="1:4">
      <c r="A8" s="341">
        <v>10106</v>
      </c>
      <c r="B8" s="342" t="s">
        <v>213</v>
      </c>
      <c r="C8" s="343">
        <v>1710</v>
      </c>
      <c r="D8" s="344"/>
    </row>
    <row r="9" s="325" customFormat="1" ht="21.95" customHeight="1" spans="1:4">
      <c r="A9" s="341">
        <v>10107</v>
      </c>
      <c r="B9" s="342" t="s">
        <v>214</v>
      </c>
      <c r="C9" s="343">
        <v>498</v>
      </c>
      <c r="D9" s="344"/>
    </row>
    <row r="10" s="325" customFormat="1" ht="21.95" customHeight="1" spans="1:4">
      <c r="A10" s="341">
        <v>10109</v>
      </c>
      <c r="B10" s="342" t="s">
        <v>215</v>
      </c>
      <c r="C10" s="343">
        <v>2039</v>
      </c>
      <c r="D10" s="344"/>
    </row>
    <row r="11" s="325" customFormat="1" ht="21.95" customHeight="1" spans="1:4">
      <c r="A11" s="341">
        <v>10110</v>
      </c>
      <c r="B11" s="342" t="s">
        <v>216</v>
      </c>
      <c r="C11" s="343">
        <v>2419</v>
      </c>
      <c r="D11" s="344"/>
    </row>
    <row r="12" s="325" customFormat="1" ht="21.95" customHeight="1" spans="1:4">
      <c r="A12" s="341">
        <v>10111</v>
      </c>
      <c r="B12" s="342" t="s">
        <v>217</v>
      </c>
      <c r="C12" s="343">
        <v>816</v>
      </c>
      <c r="D12" s="344"/>
    </row>
    <row r="13" s="325" customFormat="1" ht="24" customHeight="1" spans="1:4">
      <c r="A13" s="341">
        <v>10112</v>
      </c>
      <c r="B13" s="342" t="s">
        <v>218</v>
      </c>
      <c r="C13" s="343">
        <v>1541</v>
      </c>
      <c r="D13" s="344"/>
    </row>
    <row r="14" s="325" customFormat="1" ht="24" customHeight="1" spans="1:4">
      <c r="A14" s="341">
        <v>10113</v>
      </c>
      <c r="B14" s="342" t="s">
        <v>219</v>
      </c>
      <c r="C14" s="343">
        <v>2268</v>
      </c>
      <c r="D14" s="344"/>
    </row>
    <row r="15" s="325" customFormat="1" ht="24" customHeight="1" spans="1:4">
      <c r="A15" s="341">
        <v>10114</v>
      </c>
      <c r="B15" s="342" t="s">
        <v>220</v>
      </c>
      <c r="C15" s="343">
        <v>704</v>
      </c>
      <c r="D15" s="344"/>
    </row>
    <row r="16" s="325" customFormat="1" ht="24" customHeight="1" spans="1:4">
      <c r="A16" s="341">
        <v>10118</v>
      </c>
      <c r="B16" s="342" t="s">
        <v>221</v>
      </c>
      <c r="C16" s="343">
        <v>1524</v>
      </c>
      <c r="D16" s="344"/>
    </row>
    <row r="17" s="325" customFormat="1" ht="24" customHeight="1" spans="1:4">
      <c r="A17" s="341">
        <v>10119</v>
      </c>
      <c r="B17" s="342" t="s">
        <v>222</v>
      </c>
      <c r="C17" s="343">
        <v>7179</v>
      </c>
      <c r="D17" s="344"/>
    </row>
    <row r="18" s="325" customFormat="1" ht="24" customHeight="1" spans="1:4">
      <c r="A18" s="341">
        <v>10121</v>
      </c>
      <c r="B18" s="342" t="s">
        <v>223</v>
      </c>
      <c r="C18" s="343">
        <v>107</v>
      </c>
      <c r="D18" s="344"/>
    </row>
    <row r="19" s="325" customFormat="1" ht="21.95" customHeight="1" spans="1:4">
      <c r="A19" s="341">
        <v>10199</v>
      </c>
      <c r="B19" s="342" t="s">
        <v>224</v>
      </c>
      <c r="C19" s="343"/>
      <c r="D19" s="344"/>
    </row>
    <row r="20" s="327" customFormat="1" ht="24" customHeight="1" spans="1:4">
      <c r="A20" s="341">
        <v>103</v>
      </c>
      <c r="B20" s="339" t="s">
        <v>45</v>
      </c>
      <c r="C20" s="346">
        <f>C21+C22+C23+C24+C25+C26+C27</f>
        <v>15978</v>
      </c>
      <c r="D20" s="339"/>
    </row>
    <row r="21" s="327" customFormat="1" ht="21.95" customHeight="1" spans="1:4">
      <c r="A21" s="341">
        <v>10302</v>
      </c>
      <c r="B21" s="311" t="s">
        <v>225</v>
      </c>
      <c r="C21" s="347">
        <v>2783</v>
      </c>
      <c r="D21" s="344"/>
    </row>
    <row r="22" s="325" customFormat="1" ht="21.95" customHeight="1" spans="1:4">
      <c r="A22" s="341">
        <v>10304</v>
      </c>
      <c r="B22" s="311" t="s">
        <v>226</v>
      </c>
      <c r="C22" s="347">
        <v>2940</v>
      </c>
      <c r="D22" s="344"/>
    </row>
    <row r="23" s="325" customFormat="1" ht="21.95" customHeight="1" spans="1:4">
      <c r="A23" s="341">
        <v>10305</v>
      </c>
      <c r="B23" s="311" t="s">
        <v>227</v>
      </c>
      <c r="C23" s="347">
        <v>6067</v>
      </c>
      <c r="D23" s="344"/>
    </row>
    <row r="24" s="325" customFormat="1" ht="21.95" customHeight="1" spans="1:4">
      <c r="A24" s="341">
        <v>10307</v>
      </c>
      <c r="B24" s="311" t="s">
        <v>228</v>
      </c>
      <c r="C24" s="347">
        <v>3493</v>
      </c>
      <c r="D24" s="344"/>
    </row>
    <row r="25" s="325" customFormat="1" ht="21.95" customHeight="1" spans="1:4">
      <c r="A25" s="341">
        <v>10308</v>
      </c>
      <c r="B25" s="311" t="s">
        <v>229</v>
      </c>
      <c r="C25" s="347">
        <v>237</v>
      </c>
      <c r="D25" s="344"/>
    </row>
    <row r="26" s="325" customFormat="1" ht="21.95" customHeight="1" spans="1:4">
      <c r="A26" s="341">
        <v>10309</v>
      </c>
      <c r="B26" s="311" t="s">
        <v>230</v>
      </c>
      <c r="C26" s="347">
        <v>190</v>
      </c>
      <c r="D26" s="344"/>
    </row>
    <row r="27" s="325" customFormat="1" ht="21.95" customHeight="1" spans="1:4">
      <c r="A27" s="341">
        <v>10399</v>
      </c>
      <c r="B27" s="311" t="s">
        <v>231</v>
      </c>
      <c r="C27" s="347">
        <v>268</v>
      </c>
      <c r="D27" s="344"/>
    </row>
    <row r="28" s="327" customFormat="1" ht="21.95" customHeight="1" spans="1:4">
      <c r="A28" s="348" t="s">
        <v>153</v>
      </c>
      <c r="B28" s="348"/>
      <c r="C28" s="340">
        <f>C4+C20</f>
        <v>55527</v>
      </c>
      <c r="D28" s="344"/>
    </row>
    <row r="29" spans="1:1">
      <c r="A29" s="119"/>
    </row>
    <row r="30" spans="1:1">
      <c r="A30" s="119"/>
    </row>
    <row r="31" spans="1:1">
      <c r="A31" s="119"/>
    </row>
    <row r="32" spans="1:2">
      <c r="A32" s="119"/>
      <c r="B32" s="330"/>
    </row>
  </sheetData>
  <mergeCells count="2">
    <mergeCell ref="B1:D1"/>
    <mergeCell ref="A28:B28"/>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8"/>
  <sheetViews>
    <sheetView workbookViewId="0">
      <selection activeCell="A1" sqref="A1"/>
    </sheetView>
  </sheetViews>
  <sheetFormatPr defaultColWidth="8.875" defaultRowHeight="15.75"/>
  <cols>
    <col min="1" max="1" width="24.75" style="300" customWidth="1"/>
    <col min="2" max="3" width="11.375" style="300" customWidth="1"/>
    <col min="4" max="4" width="14.625" style="300" customWidth="1"/>
    <col min="5" max="253" width="8.875" style="300"/>
    <col min="254" max="16384" width="8.875" style="13"/>
  </cols>
  <sheetData>
    <row r="1" s="13" customFormat="1" spans="1:29">
      <c r="A1" s="301" t="s">
        <v>232</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row>
    <row r="2" s="13" customFormat="1" ht="28.5" spans="1:4">
      <c r="A2" s="302" t="s">
        <v>233</v>
      </c>
      <c r="B2" s="302"/>
      <c r="C2" s="302"/>
      <c r="D2" s="302"/>
    </row>
    <row r="3" s="13" customFormat="1" spans="1:4">
      <c r="A3" s="300"/>
      <c r="B3" s="300"/>
      <c r="C3" s="300"/>
      <c r="D3" s="303" t="s">
        <v>35</v>
      </c>
    </row>
    <row r="4" s="13" customFormat="1" ht="12.95" customHeight="1" spans="1:4">
      <c r="A4" s="304" t="s">
        <v>36</v>
      </c>
      <c r="B4" s="305" t="s">
        <v>38</v>
      </c>
      <c r="C4" s="305" t="s">
        <v>183</v>
      </c>
      <c r="D4" s="306" t="s">
        <v>40</v>
      </c>
    </row>
    <row r="5" s="13" customFormat="1" ht="12.95" customHeight="1" spans="1:4">
      <c r="A5" s="306"/>
      <c r="B5" s="307" t="s">
        <v>234</v>
      </c>
      <c r="C5" s="308" t="s">
        <v>184</v>
      </c>
      <c r="D5" s="306"/>
    </row>
    <row r="6" s="13" customFormat="1" ht="21.95" customHeight="1" spans="1:4">
      <c r="A6" s="309" t="s">
        <v>44</v>
      </c>
      <c r="B6" s="287">
        <v>26815</v>
      </c>
      <c r="C6" s="310">
        <v>27316</v>
      </c>
      <c r="D6" s="309"/>
    </row>
    <row r="7" s="13" customFormat="1" ht="21.95" customHeight="1" spans="1:4">
      <c r="A7" s="309" t="s">
        <v>46</v>
      </c>
      <c r="B7" s="287">
        <v>334</v>
      </c>
      <c r="C7" s="310">
        <v>393</v>
      </c>
      <c r="D7" s="309"/>
    </row>
    <row r="8" s="13" customFormat="1" ht="21.95" customHeight="1" spans="1:4">
      <c r="A8" s="309" t="s">
        <v>47</v>
      </c>
      <c r="B8" s="287">
        <v>8719</v>
      </c>
      <c r="C8" s="310">
        <v>8935</v>
      </c>
      <c r="D8" s="309"/>
    </row>
    <row r="9" s="13" customFormat="1" ht="26.1" customHeight="1" spans="1:4">
      <c r="A9" s="309" t="s">
        <v>48</v>
      </c>
      <c r="B9" s="287">
        <v>27891</v>
      </c>
      <c r="C9" s="310">
        <v>29762</v>
      </c>
      <c r="D9" s="309"/>
    </row>
    <row r="10" s="13" customFormat="1" ht="26.1" customHeight="1" spans="1:4">
      <c r="A10" s="309" t="s">
        <v>49</v>
      </c>
      <c r="B10" s="287">
        <v>5267</v>
      </c>
      <c r="C10" s="310">
        <v>5427</v>
      </c>
      <c r="D10" s="309"/>
    </row>
    <row r="11" s="13" customFormat="1" ht="26.1" customHeight="1" spans="1:4">
      <c r="A11" s="309" t="s">
        <v>50</v>
      </c>
      <c r="B11" s="287">
        <v>7113</v>
      </c>
      <c r="C11" s="310">
        <v>7137</v>
      </c>
      <c r="D11" s="309"/>
    </row>
    <row r="12" s="298" customFormat="1" ht="26.1" customHeight="1" spans="1:4">
      <c r="A12" s="311" t="s">
        <v>51</v>
      </c>
      <c r="B12" s="287">
        <v>35182</v>
      </c>
      <c r="C12" s="312">
        <v>34591</v>
      </c>
      <c r="D12" s="313"/>
    </row>
    <row r="13" s="13" customFormat="1" ht="26.1" customHeight="1" spans="1:4">
      <c r="A13" s="311" t="s">
        <v>191</v>
      </c>
      <c r="B13" s="287">
        <v>25167</v>
      </c>
      <c r="C13" s="312">
        <v>25932</v>
      </c>
      <c r="D13" s="309"/>
    </row>
    <row r="14" s="13" customFormat="1" ht="26.1" customHeight="1" spans="1:4">
      <c r="A14" s="311" t="s">
        <v>53</v>
      </c>
      <c r="B14" s="287">
        <v>13771</v>
      </c>
      <c r="C14" s="312">
        <v>10053</v>
      </c>
      <c r="D14" s="309"/>
    </row>
    <row r="15" s="13" customFormat="1" ht="26.1" customHeight="1" spans="1:4">
      <c r="A15" s="311" t="s">
        <v>54</v>
      </c>
      <c r="B15" s="287">
        <v>19537</v>
      </c>
      <c r="C15" s="312">
        <v>11937</v>
      </c>
      <c r="D15" s="309"/>
    </row>
    <row r="16" s="13" customFormat="1" ht="26.1" customHeight="1" spans="1:4">
      <c r="A16" s="311" t="s">
        <v>55</v>
      </c>
      <c r="B16" s="287">
        <v>36991</v>
      </c>
      <c r="C16" s="312">
        <v>36695</v>
      </c>
      <c r="D16" s="309"/>
    </row>
    <row r="17" s="13" customFormat="1" ht="26.1" customHeight="1" spans="1:4">
      <c r="A17" s="311" t="s">
        <v>56</v>
      </c>
      <c r="B17" s="287">
        <v>10480</v>
      </c>
      <c r="C17" s="312">
        <v>12648</v>
      </c>
      <c r="D17" s="309"/>
    </row>
    <row r="18" s="13" customFormat="1" ht="26.1" customHeight="1" spans="1:4">
      <c r="A18" s="311" t="s">
        <v>57</v>
      </c>
      <c r="B18" s="287">
        <v>2192</v>
      </c>
      <c r="C18" s="312">
        <v>1928</v>
      </c>
      <c r="D18" s="309"/>
    </row>
    <row r="19" s="13" customFormat="1" ht="26.1" customHeight="1" spans="1:4">
      <c r="A19" s="311" t="s">
        <v>58</v>
      </c>
      <c r="B19" s="287">
        <v>1610</v>
      </c>
      <c r="C19" s="312">
        <v>1458</v>
      </c>
      <c r="D19" s="309"/>
    </row>
    <row r="20" s="298" customFormat="1" ht="26.1" customHeight="1" spans="1:4">
      <c r="A20" s="311" t="s">
        <v>192</v>
      </c>
      <c r="B20" s="287">
        <v>5181</v>
      </c>
      <c r="C20" s="312">
        <v>2783</v>
      </c>
      <c r="D20" s="309"/>
    </row>
    <row r="21" s="13" customFormat="1" ht="26.1" customHeight="1" spans="1:4">
      <c r="A21" s="311" t="s">
        <v>193</v>
      </c>
      <c r="B21" s="287">
        <v>16583</v>
      </c>
      <c r="C21" s="312">
        <v>16583</v>
      </c>
      <c r="D21" s="309"/>
    </row>
    <row r="22" s="13" customFormat="1" ht="26.1" customHeight="1" spans="1:4">
      <c r="A22" s="309" t="s">
        <v>194</v>
      </c>
      <c r="B22" s="287">
        <v>2100</v>
      </c>
      <c r="C22" s="310">
        <v>2134</v>
      </c>
      <c r="D22" s="309"/>
    </row>
    <row r="23" s="13" customFormat="1" ht="26.1" customHeight="1" spans="1:4">
      <c r="A23" s="309" t="s">
        <v>195</v>
      </c>
      <c r="B23" s="287">
        <v>1224</v>
      </c>
      <c r="C23" s="310">
        <v>1832</v>
      </c>
      <c r="D23" s="309"/>
    </row>
    <row r="24" s="13" customFormat="1" ht="26.1" customHeight="1" spans="1:4">
      <c r="A24" s="311" t="s">
        <v>196</v>
      </c>
      <c r="B24" s="287">
        <v>8815</v>
      </c>
      <c r="C24" s="310">
        <v>10355</v>
      </c>
      <c r="D24" s="309"/>
    </row>
    <row r="25" s="13" customFormat="1" ht="26.1" customHeight="1" spans="1:4">
      <c r="A25" s="311" t="s">
        <v>64</v>
      </c>
      <c r="B25" s="287"/>
      <c r="C25" s="310">
        <v>10</v>
      </c>
      <c r="D25" s="309"/>
    </row>
    <row r="26" s="13" customFormat="1" ht="26.1" customHeight="1" spans="1:4">
      <c r="A26" s="309" t="s">
        <v>197</v>
      </c>
      <c r="B26" s="287">
        <v>4500</v>
      </c>
      <c r="C26" s="310">
        <v>3500</v>
      </c>
      <c r="D26" s="309"/>
    </row>
    <row r="27" s="13" customFormat="1" ht="26.1" customHeight="1" spans="1:4">
      <c r="A27" s="309" t="s">
        <v>198</v>
      </c>
      <c r="B27" s="287">
        <v>14957</v>
      </c>
      <c r="C27" s="310">
        <v>15469</v>
      </c>
      <c r="D27" s="314"/>
    </row>
    <row r="28" s="299" customFormat="1" ht="21" customHeight="1" spans="1:4">
      <c r="A28" s="315" t="s">
        <v>68</v>
      </c>
      <c r="B28" s="316">
        <f>SUM(B6:B27)</f>
        <v>274429</v>
      </c>
      <c r="C28" s="316">
        <f>SUM(C6:C27)</f>
        <v>266878</v>
      </c>
      <c r="D28" s="317"/>
    </row>
    <row r="29" s="299" customFormat="1" ht="21" customHeight="1" spans="1:4">
      <c r="A29" s="318" t="s">
        <v>199</v>
      </c>
      <c r="B29" s="316">
        <f>B30+B31+B32</f>
        <v>7160</v>
      </c>
      <c r="C29" s="316">
        <f>SUM(C30:C32)</f>
        <v>6076</v>
      </c>
      <c r="D29" s="318"/>
    </row>
    <row r="30" s="13" customFormat="1" ht="21" customHeight="1" spans="1:4">
      <c r="A30" s="319" t="s">
        <v>200</v>
      </c>
      <c r="B30" s="320">
        <v>726</v>
      </c>
      <c r="C30" s="321">
        <v>726</v>
      </c>
      <c r="D30" s="319"/>
    </row>
    <row r="31" s="13" customFormat="1" ht="21" customHeight="1" spans="1:4">
      <c r="A31" s="319" t="s">
        <v>75</v>
      </c>
      <c r="B31" s="320">
        <v>101</v>
      </c>
      <c r="C31" s="321">
        <v>101</v>
      </c>
      <c r="D31" s="319"/>
    </row>
    <row r="32" s="13" customFormat="1" ht="21" customHeight="1" spans="1:4">
      <c r="A32" s="319" t="s">
        <v>77</v>
      </c>
      <c r="B32" s="320">
        <v>6333</v>
      </c>
      <c r="C32" s="321">
        <v>5249</v>
      </c>
      <c r="D32" s="319"/>
    </row>
    <row r="33" s="13" customFormat="1" ht="21" customHeight="1" spans="1:4">
      <c r="A33" s="319" t="s">
        <v>82</v>
      </c>
      <c r="B33" s="320">
        <v>603</v>
      </c>
      <c r="C33" s="321">
        <v>600</v>
      </c>
      <c r="D33" s="319"/>
    </row>
    <row r="34" s="13" customFormat="1" ht="21" customHeight="1" spans="1:4">
      <c r="A34" s="319" t="s">
        <v>202</v>
      </c>
      <c r="B34" s="320">
        <v>603</v>
      </c>
      <c r="C34" s="321">
        <v>600</v>
      </c>
      <c r="D34" s="319"/>
    </row>
    <row r="35" s="299" customFormat="1" ht="21" customHeight="1" spans="1:4">
      <c r="A35" s="322" t="s">
        <v>87</v>
      </c>
      <c r="B35" s="316">
        <f>B28+B29+B33</f>
        <v>282192</v>
      </c>
      <c r="C35" s="323">
        <f>C28+C29+C33</f>
        <v>273554</v>
      </c>
      <c r="D35" s="318"/>
    </row>
    <row r="36" s="13" customFormat="1" ht="27.95" customHeight="1" spans="1:4">
      <c r="A36" s="324"/>
      <c r="B36" s="324"/>
      <c r="C36" s="324"/>
      <c r="D36" s="324"/>
    </row>
    <row r="37" s="13" customFormat="1" spans="1:4">
      <c r="A37" s="300"/>
      <c r="B37" s="300"/>
      <c r="C37" s="300"/>
      <c r="D37" s="300"/>
    </row>
    <row r="38" s="13" customFormat="1" spans="1:4">
      <c r="A38" s="300"/>
      <c r="B38" s="300"/>
      <c r="C38" s="300"/>
      <c r="D38" s="300"/>
    </row>
    <row r="39" s="13" customFormat="1" spans="1:4">
      <c r="A39" s="300"/>
      <c r="B39" s="300"/>
      <c r="C39" s="300"/>
      <c r="D39" s="300"/>
    </row>
    <row r="40" s="13" customFormat="1" spans="1:4">
      <c r="A40" s="300"/>
      <c r="B40" s="300"/>
      <c r="C40" s="300"/>
      <c r="D40" s="300"/>
    </row>
    <row r="41" s="13" customFormat="1" spans="1:4">
      <c r="A41" s="300"/>
      <c r="B41" s="300"/>
      <c r="C41" s="300"/>
      <c r="D41" s="300"/>
    </row>
    <row r="42" s="13" customFormat="1" spans="1:4">
      <c r="A42" s="300"/>
      <c r="B42" s="300"/>
      <c r="C42" s="300"/>
      <c r="D42" s="300"/>
    </row>
    <row r="43" s="13" customFormat="1" spans="1:4">
      <c r="A43" s="300"/>
      <c r="B43" s="300"/>
      <c r="C43" s="300"/>
      <c r="D43" s="300"/>
    </row>
    <row r="44" s="13" customFormat="1" spans="1:4">
      <c r="A44" s="300"/>
      <c r="B44" s="300"/>
      <c r="C44" s="300"/>
      <c r="D44" s="300"/>
    </row>
    <row r="45" s="13" customFormat="1" spans="1:4">
      <c r="A45" s="300"/>
      <c r="B45" s="300"/>
      <c r="C45" s="300"/>
      <c r="D45" s="300"/>
    </row>
    <row r="46" s="13" customFormat="1" spans="1:4">
      <c r="A46" s="300"/>
      <c r="B46" s="300"/>
      <c r="C46" s="300"/>
      <c r="D46" s="300"/>
    </row>
    <row r="47" s="13" customFormat="1" spans="1:4">
      <c r="A47" s="300"/>
      <c r="B47" s="300"/>
      <c r="C47" s="300"/>
      <c r="D47" s="300"/>
    </row>
    <row r="48" s="13" customFormat="1" spans="1:4">
      <c r="A48" s="300"/>
      <c r="B48" s="300"/>
      <c r="C48" s="300"/>
      <c r="D48" s="300"/>
    </row>
  </sheetData>
  <mergeCells count="4">
    <mergeCell ref="A2:D2"/>
    <mergeCell ref="A36:D36"/>
    <mergeCell ref="A4:A5"/>
    <mergeCell ref="D4:D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0736-4220500</Company>
  <Application>Microsoft Excel</Application>
  <HeadingPairs>
    <vt:vector size="2" baseType="variant">
      <vt:variant>
        <vt:lpstr>工作表</vt:lpstr>
      </vt:variant>
      <vt:variant>
        <vt:i4>32</vt:i4>
      </vt:variant>
    </vt:vector>
  </HeadingPairs>
  <TitlesOfParts>
    <vt:vector size="32" baseType="lpstr">
      <vt:lpstr>2021年政府预算公开表格</vt:lpstr>
      <vt:lpstr>目录</vt:lpstr>
      <vt:lpstr>2020年一般公共预算收支执行表</vt:lpstr>
      <vt:lpstr>2020年政府性基金预算收支执行表</vt:lpstr>
      <vt:lpstr>2020年国有资本经营预算收支执行表</vt:lpstr>
      <vt:lpstr>2020年社会保险基金预算收支执行表</vt:lpstr>
      <vt:lpstr>2021年一般公共预算收支预算表</vt:lpstr>
      <vt:lpstr>2021年本级一般公共预算收入明细表</vt:lpstr>
      <vt:lpstr>2021年一般公共预算支出表</vt:lpstr>
      <vt:lpstr>2021年地方本级支出预算明细表   </vt:lpstr>
      <vt:lpstr>2021年一般公共预算本级基本支出预算明细表</vt:lpstr>
      <vt:lpstr>2021年市对区税收返还及转移支付预算明细表</vt:lpstr>
      <vt:lpstr>2021年市对区转移支付预算表（分地区）</vt:lpstr>
      <vt:lpstr>2021年一般公共预算专项资金表</vt:lpstr>
      <vt:lpstr>关于2021年市对区转移支付预算的说明</vt:lpstr>
      <vt:lpstr>2021年预算绩效工作计划情况</vt:lpstr>
      <vt:lpstr>2020年政府一般债务限额和余额情况表</vt:lpstr>
      <vt:lpstr>2020年政府专项债务限额和余额情况表</vt:lpstr>
      <vt:lpstr>2020年预算执行情况与2021年预算报告附录中 关于地方债</vt:lpstr>
      <vt:lpstr>2021年政府性基金收支预算表</vt:lpstr>
      <vt:lpstr>2021年政府性基金收入预算表</vt:lpstr>
      <vt:lpstr>2021年本级政府性基金预算支出明细表</vt:lpstr>
      <vt:lpstr>2021年政府性基金市对区转移支付预算表（分地区）</vt:lpstr>
      <vt:lpstr>2021年国有资本经营收支预算表</vt:lpstr>
      <vt:lpstr>2021年国有资本经营预算收入表</vt:lpstr>
      <vt:lpstr>2021年国有资本经营预算支出明细表</vt:lpstr>
      <vt:lpstr>2021年本级国有资本经营预算支出明细表</vt:lpstr>
      <vt:lpstr>2021年国有资本经营预算中安排对下转移支付补助表</vt:lpstr>
      <vt:lpstr>2021年社会保险基金收支预算表</vt:lpstr>
      <vt:lpstr>2021年市级社会保险基金预算收入表</vt:lpstr>
      <vt:lpstr>2021年市级社会保险基金预算支出明细表</vt:lpstr>
      <vt:lpstr>2021年“三公”经费预算表及增减说明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津市神舟</dc:creator>
  <cp:lastModifiedBy>Administrator</cp:lastModifiedBy>
  <dcterms:created xsi:type="dcterms:W3CDTF">2017-03-30T17:24:00Z</dcterms:created>
  <cp:lastPrinted>2019-02-25T23:41:00Z</cp:lastPrinted>
  <dcterms:modified xsi:type="dcterms:W3CDTF">2022-10-16T09:25:49Z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AB98FED60E7346CCAE9D940DE2295CEB</vt:lpwstr>
  </property>
</Properties>
</file>